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codeName="ThisWorkbook"/>
  <mc:AlternateContent xmlns:mc="http://schemas.openxmlformats.org/markup-compatibility/2006">
    <mc:Choice Requires="x15">
      <x15ac:absPath xmlns:x15ac="http://schemas.microsoft.com/office/spreadsheetml/2010/11/ac" url="D:\005_Póker\06_Brainlab\Downloads\"/>
    </mc:Choice>
  </mc:AlternateContent>
  <xr:revisionPtr revIDLastSave="0" documentId="13_ncr:1_{DE8CB4DE-B6E7-421A-8CBA-CD9CD5300076}" xr6:coauthVersionLast="36" xr6:coauthVersionMax="47" xr10:uidLastSave="{00000000-0000-0000-0000-000000000000}"/>
  <bookViews>
    <workbookView xWindow="-120" yWindow="-120" windowWidth="29040" windowHeight="15840" xr2:uid="{00000000-000D-0000-FFFF-FFFF00000000}"/>
  </bookViews>
  <sheets>
    <sheet name="Brainlist" sheetId="5" r:id="rId1"/>
    <sheet name="Bankroll NL2" sheetId="1" r:id="rId2"/>
    <sheet name="Goals" sheetId="15" r:id="rId3"/>
    <sheet name="Goal Chart" sheetId="16" r:id="rId4"/>
    <sheet name="Studysheet" sheetId="8" r:id="rId5"/>
    <sheet name="Tilt Notes" sheetId="9" r:id="rId6"/>
  </sheets>
  <externalReferences>
    <externalReference r:id="rId7"/>
  </externalReferences>
  <definedNames>
    <definedName name="_xlnm._FilterDatabase" localSheetId="1" hidden="1">'Bankroll NL2'!$A$1:$P$173</definedName>
    <definedName name="_xlnm._FilterDatabase" localSheetId="0" hidden="1">Brainlist!$A$1:$L$165</definedName>
    <definedName name="_xlnm._FilterDatabase" localSheetId="4" hidden="1">Studysheet!$A$1:$K$184</definedName>
    <definedName name="Fortschritt_Zahlen">[1]Tabelle2!$A$2:$A$4</definedName>
    <definedName name="_xlnm.Print_Titles" localSheetId="0">Brainlist!$1:$1</definedName>
    <definedName name="_xlnm.Print_Titles" localSheetId="4">Studysheet!$1:$1</definedName>
    <definedName name="_xlnm.Print_Area" localSheetId="0">Brainlist!$A$1:$L$165</definedName>
    <definedName name="_xlnm.Print_Area" localSheetId="4">Studysheet!$A$1:$K$184</definedName>
    <definedName name="Status_Zahlen">[1]Tabelle2!$A$7:$A$9</definedName>
    <definedName name="Z_01720808_A715_47F4_8F83_3FEE36D674AD_.wvu.FilterData" localSheetId="0" hidden="1">Brainlist!$A$1:$L$165</definedName>
    <definedName name="Z_01720808_A715_47F4_8F83_3FEE36D674AD_.wvu.FilterData" localSheetId="4" hidden="1">Studysheet!$A$1:$K$184</definedName>
    <definedName name="Z_060381D9_C59A_466E_AFC4_23CA60A86A95_.wvu.FilterData" localSheetId="0" hidden="1">Brainlist!$A$1:$L$165</definedName>
    <definedName name="Z_060381D9_C59A_466E_AFC4_23CA60A86A95_.wvu.FilterData" localSheetId="4" hidden="1">Studysheet!$A$1:$K$184</definedName>
    <definedName name="Z_10719B08_585F_46F7_BD83_90DBCB556F40_.wvu.FilterData" localSheetId="0" hidden="1">Brainlist!$A$1:$L$165</definedName>
    <definedName name="Z_10719B08_585F_46F7_BD83_90DBCB556F40_.wvu.FilterData" localSheetId="4" hidden="1">Studysheet!$A$1:$K$184</definedName>
    <definedName name="Z_10719B08_585F_46F7_BD83_90DBCB556F40_.wvu.PrintArea" localSheetId="0" hidden="1">Brainlist!$A$2:$L$130</definedName>
    <definedName name="Z_10719B08_585F_46F7_BD83_90DBCB556F40_.wvu.PrintArea" localSheetId="4" hidden="1">Studysheet!$A$7:$K$149</definedName>
    <definedName name="Z_10719B08_585F_46F7_BD83_90DBCB556F40_.wvu.PrintTitles" localSheetId="0" hidden="1">Brainlist!$1:$1</definedName>
    <definedName name="Z_10719B08_585F_46F7_BD83_90DBCB556F40_.wvu.PrintTitles" localSheetId="4" hidden="1">Studysheet!$1:$1</definedName>
    <definedName name="Z_12B62938_AF6F_42DA_BDA6_4E5219548792_.wvu.FilterData" localSheetId="0" hidden="1">Brainlist!$A$1:$L$26</definedName>
    <definedName name="Z_12B62938_AF6F_42DA_BDA6_4E5219548792_.wvu.FilterData" localSheetId="4" hidden="1">Studysheet!$A$1:$K$45</definedName>
    <definedName name="Z_12B62938_AF6F_42DA_BDA6_4E5219548792_.wvu.PrintTitles" localSheetId="0" hidden="1">Brainlist!$1:$1</definedName>
    <definedName name="Z_12B62938_AF6F_42DA_BDA6_4E5219548792_.wvu.PrintTitles" localSheetId="4" hidden="1">Studysheet!$1:$1</definedName>
    <definedName name="Z_1A83C246_E4EC_43CD_8306_548B54178A4A_.wvu.FilterData" localSheetId="0" hidden="1">Brainlist!$A$1:$L$165</definedName>
    <definedName name="Z_1A83C246_E4EC_43CD_8306_548B54178A4A_.wvu.FilterData" localSheetId="4" hidden="1">Studysheet!$A$1:$K$184</definedName>
    <definedName name="Z_1A83C246_E4EC_43CD_8306_548B54178A4A_.wvu.PrintArea" localSheetId="0" hidden="1">Brainlist!$A$2:$L$130</definedName>
    <definedName name="Z_1A83C246_E4EC_43CD_8306_548B54178A4A_.wvu.PrintArea" localSheetId="4" hidden="1">Studysheet!$A$7:$K$149</definedName>
    <definedName name="Z_1A83C246_E4EC_43CD_8306_548B54178A4A_.wvu.PrintTitles" localSheetId="0" hidden="1">Brainlist!$1:$1</definedName>
    <definedName name="Z_1A83C246_E4EC_43CD_8306_548B54178A4A_.wvu.PrintTitles" localSheetId="4" hidden="1">Studysheet!$1:$1</definedName>
    <definedName name="Z_1C4E0DA2_422E_4CD9_A54C_88AD1AB7BD0B_.wvu.FilterData" localSheetId="0" hidden="1">Brainlist!$A$1:$L$165</definedName>
    <definedName name="Z_1C4E0DA2_422E_4CD9_A54C_88AD1AB7BD0B_.wvu.FilterData" localSheetId="4" hidden="1">Studysheet!$A$1:$K$184</definedName>
    <definedName name="Z_241D689C_99A4_4AB6_84D5_FC505801FB11_.wvu.FilterData" localSheetId="0" hidden="1">Brainlist!$A$1:$L$165</definedName>
    <definedName name="Z_241D689C_99A4_4AB6_84D5_FC505801FB11_.wvu.FilterData" localSheetId="4" hidden="1">Studysheet!$A$1:$K$184</definedName>
    <definedName name="Z_24AAF923_F8CE_4B01_8CFE_130697608C62_.wvu.FilterData" localSheetId="0" hidden="1">Brainlist!$A$1:$L$165</definedName>
    <definedName name="Z_24AAF923_F8CE_4B01_8CFE_130697608C62_.wvu.FilterData" localSheetId="4" hidden="1">Studysheet!$A$1:$K$184</definedName>
    <definedName name="Z_24F3ACE3_5FBB_4E46_B853_108981B503A8_.wvu.FilterData" localSheetId="0" hidden="1">Brainlist!$A$1:$O$165</definedName>
    <definedName name="Z_24F3ACE3_5FBB_4E46_B853_108981B503A8_.wvu.FilterData" localSheetId="4" hidden="1">Studysheet!$A$1:$N$184</definedName>
    <definedName name="Z_2FC886C6_FBEB_4090_B00B_6BCA6DA6202B_.wvu.FilterData" localSheetId="0" hidden="1">Brainlist!$A$1:$L$23</definedName>
    <definedName name="Z_2FC886C6_FBEB_4090_B00B_6BCA6DA6202B_.wvu.FilterData" localSheetId="4" hidden="1">Studysheet!$A$1:$K$33</definedName>
    <definedName name="Z_2FDBC5E5_5BD2_4FE0_97C7_AA0C5B9C307B_.wvu.FilterData" localSheetId="0" hidden="1">Brainlist!$A$1:$L$165</definedName>
    <definedName name="Z_2FDBC5E5_5BD2_4FE0_97C7_AA0C5B9C307B_.wvu.FilterData" localSheetId="4" hidden="1">Studysheet!$A$1:$K$184</definedName>
    <definedName name="Z_2FDBC5E5_5BD2_4FE0_97C7_AA0C5B9C307B_.wvu.PrintArea" localSheetId="0" hidden="1">Brainlist!$A$2:$L$130</definedName>
    <definedName name="Z_2FDBC5E5_5BD2_4FE0_97C7_AA0C5B9C307B_.wvu.PrintArea" localSheetId="4" hidden="1">Studysheet!$A$7:$K$149</definedName>
    <definedName name="Z_2FDBC5E5_5BD2_4FE0_97C7_AA0C5B9C307B_.wvu.PrintTitles" localSheetId="0" hidden="1">Brainlist!$1:$1</definedName>
    <definedName name="Z_2FDBC5E5_5BD2_4FE0_97C7_AA0C5B9C307B_.wvu.PrintTitles" localSheetId="4" hidden="1">Studysheet!$1:$1</definedName>
    <definedName name="Z_304EFB5E_F84C_419C_9EC5_8A25A6A354CC_.wvu.FilterData" localSheetId="0" hidden="1">Brainlist!$A$1:$L$26</definedName>
    <definedName name="Z_304EFB5E_F84C_419C_9EC5_8A25A6A354CC_.wvu.FilterData" localSheetId="4" hidden="1">Studysheet!$A$1:$K$45</definedName>
    <definedName name="Z_304EFB5E_F84C_419C_9EC5_8A25A6A354CC_.wvu.PrintArea" localSheetId="0" hidden="1">Brainlist!$A$1:$L$23</definedName>
    <definedName name="Z_304EFB5E_F84C_419C_9EC5_8A25A6A354CC_.wvu.PrintArea" localSheetId="4" hidden="1">Studysheet!$A$1:$K$30</definedName>
    <definedName name="Z_304EFB5E_F84C_419C_9EC5_8A25A6A354CC_.wvu.PrintTitles" localSheetId="0" hidden="1">Brainlist!$1:$1</definedName>
    <definedName name="Z_304EFB5E_F84C_419C_9EC5_8A25A6A354CC_.wvu.PrintTitles" localSheetId="4" hidden="1">Studysheet!$1:$1</definedName>
    <definedName name="Z_31556CB1_2393_4DAA_A3F9_573BDD5BE066_.wvu.FilterData" localSheetId="0" hidden="1">Brainlist!$A$1:$L$26</definedName>
    <definedName name="Z_31556CB1_2393_4DAA_A3F9_573BDD5BE066_.wvu.FilterData" localSheetId="4" hidden="1">Studysheet!$A$1:$K$45</definedName>
    <definedName name="Z_31556CB1_2393_4DAA_A3F9_573BDD5BE066_.wvu.PrintArea" localSheetId="0" hidden="1">Brainlist!$A$1:$L$25</definedName>
    <definedName name="Z_31556CB1_2393_4DAA_A3F9_573BDD5BE066_.wvu.PrintArea" localSheetId="4" hidden="1">Studysheet!$A$1:$K$44</definedName>
    <definedName name="Z_31556CB1_2393_4DAA_A3F9_573BDD5BE066_.wvu.PrintTitles" localSheetId="0" hidden="1">Brainlist!$1:$1</definedName>
    <definedName name="Z_31556CB1_2393_4DAA_A3F9_573BDD5BE066_.wvu.PrintTitles" localSheetId="4" hidden="1">Studysheet!$1:$1</definedName>
    <definedName name="Z_3662DF0C_99A9_48B0_A5B5_0EEEB46A524D_.wvu.FilterData" localSheetId="0" hidden="1">Brainlist!$A$1:$L$168</definedName>
    <definedName name="Z_3662DF0C_99A9_48B0_A5B5_0EEEB46A524D_.wvu.FilterData" localSheetId="4" hidden="1">Studysheet!$A$1:$K$187</definedName>
    <definedName name="Z_382DAE34_516A_408A_902C_72224FFEF86A_.wvu.FilterData" localSheetId="0" hidden="1">Brainlist!$A$1:$L$165</definedName>
    <definedName name="Z_382DAE34_516A_408A_902C_72224FFEF86A_.wvu.FilterData" localSheetId="4" hidden="1">Studysheet!$A$1:$K$184</definedName>
    <definedName name="Z_3855A4B4_5812_42FE_9495_82BEE6E34157_.wvu.FilterData" localSheetId="0" hidden="1">Brainlist!$A$1:$L$168</definedName>
    <definedName name="Z_3855A4B4_5812_42FE_9495_82BEE6E34157_.wvu.FilterData" localSheetId="4" hidden="1">Studysheet!$A$1:$K$187</definedName>
    <definedName name="Z_3A8FCE88_3BC5_4308_A5D1_30A3DB03A534_.wvu.FilterData" localSheetId="0" hidden="1">Brainlist!$A$1:$L$168</definedName>
    <definedName name="Z_3A8FCE88_3BC5_4308_A5D1_30A3DB03A534_.wvu.FilterData" localSheetId="4" hidden="1">Studysheet!$A$1:$K$187</definedName>
    <definedName name="Z_3A8FCE88_3BC5_4308_A5D1_30A3DB03A534_.wvu.PrintArea" localSheetId="0" hidden="1">Brainlist!$A$2:$L$130</definedName>
    <definedName name="Z_3A8FCE88_3BC5_4308_A5D1_30A3DB03A534_.wvu.PrintArea" localSheetId="4" hidden="1">Studysheet!$A$7:$K$149</definedName>
    <definedName name="Z_3A8FCE88_3BC5_4308_A5D1_30A3DB03A534_.wvu.PrintTitles" localSheetId="0" hidden="1">Brainlist!$1:$1</definedName>
    <definedName name="Z_3A8FCE88_3BC5_4308_A5D1_30A3DB03A534_.wvu.PrintTitles" localSheetId="4" hidden="1">Studysheet!$1:$1</definedName>
    <definedName name="Z_44C9787A_463A_42FD_8B78_DCAD9AF295E8_.wvu.FilterData" localSheetId="0" hidden="1">Brainlist!$A$1:$L$168</definedName>
    <definedName name="Z_44C9787A_463A_42FD_8B78_DCAD9AF295E8_.wvu.FilterData" localSheetId="4" hidden="1">Studysheet!$A$1:$K$187</definedName>
    <definedName name="Z_451274B1_6DE8_482D_80E8_0058D7B29889_.wvu.FilterData" localSheetId="0" hidden="1">Brainlist!$A$1:$L$165</definedName>
    <definedName name="Z_451274B1_6DE8_482D_80E8_0058D7B29889_.wvu.FilterData" localSheetId="4" hidden="1">Studysheet!$A$1:$K$184</definedName>
    <definedName name="Z_451274B1_6DE8_482D_80E8_0058D7B29889_.wvu.PrintArea" localSheetId="0" hidden="1">Brainlist!$A$2:$L$130</definedName>
    <definedName name="Z_451274B1_6DE8_482D_80E8_0058D7B29889_.wvu.PrintArea" localSheetId="4" hidden="1">Studysheet!$A$7:$K$149</definedName>
    <definedName name="Z_451274B1_6DE8_482D_80E8_0058D7B29889_.wvu.PrintTitles" localSheetId="0" hidden="1">Brainlist!$1:$1</definedName>
    <definedName name="Z_451274B1_6DE8_482D_80E8_0058D7B29889_.wvu.PrintTitles" localSheetId="4" hidden="1">Studysheet!$1:$1</definedName>
    <definedName name="Z_49B54AA3_D523_4F77_AAD2_77C3DF31B81B_.wvu.FilterData" localSheetId="0" hidden="1">Brainlist!$A$1:$L$165</definedName>
    <definedName name="Z_49B54AA3_D523_4F77_AAD2_77C3DF31B81B_.wvu.FilterData" localSheetId="4" hidden="1">Studysheet!$A$1:$K$184</definedName>
    <definedName name="Z_49B54AA3_D523_4F77_AAD2_77C3DF31B81B_.wvu.PrintArea" localSheetId="0" hidden="1">Brainlist!$A$2:$L$130</definedName>
    <definedName name="Z_49B54AA3_D523_4F77_AAD2_77C3DF31B81B_.wvu.PrintArea" localSheetId="4" hidden="1">Studysheet!$A$7:$K$149</definedName>
    <definedName name="Z_49B54AA3_D523_4F77_AAD2_77C3DF31B81B_.wvu.PrintTitles" localSheetId="0" hidden="1">Brainlist!$1:$1</definedName>
    <definedName name="Z_49B54AA3_D523_4F77_AAD2_77C3DF31B81B_.wvu.PrintTitles" localSheetId="4" hidden="1">Studysheet!$1:$1</definedName>
    <definedName name="Z_50015787_8DEC_45FB_B81A_482D0503AA4F_.wvu.FilterData" localSheetId="0" hidden="1">Brainlist!$A$1:$L$165</definedName>
    <definedName name="Z_50015787_8DEC_45FB_B81A_482D0503AA4F_.wvu.FilterData" localSheetId="4" hidden="1">Studysheet!$A$1:$K$184</definedName>
    <definedName name="Z_50057242_90A4_414C_A8D4_AB72EE8ED535_.wvu.FilterData" localSheetId="0" hidden="1">Brainlist!$A$1:$O$165</definedName>
    <definedName name="Z_50057242_90A4_414C_A8D4_AB72EE8ED535_.wvu.FilterData" localSheetId="4" hidden="1">Studysheet!$A$1:$N$184</definedName>
    <definedName name="Z_517C67D2_381D_4898_AB97_D4773385E738_.wvu.FilterData" localSheetId="0" hidden="1">Brainlist!$A$1:$L$165</definedName>
    <definedName name="Z_517C67D2_381D_4898_AB97_D4773385E738_.wvu.FilterData" localSheetId="4" hidden="1">Studysheet!$A$1:$K$184</definedName>
    <definedName name="Z_517C67D2_381D_4898_AB97_D4773385E738_.wvu.PrintArea" localSheetId="0" hidden="1">Brainlist!$A$1:$L$165</definedName>
    <definedName name="Z_517C67D2_381D_4898_AB97_D4773385E738_.wvu.PrintArea" localSheetId="4" hidden="1">Studysheet!$A$1:$K$184</definedName>
    <definedName name="Z_517C67D2_381D_4898_AB97_D4773385E738_.wvu.PrintTitles" localSheetId="0" hidden="1">Brainlist!$1:$1</definedName>
    <definedName name="Z_517C67D2_381D_4898_AB97_D4773385E738_.wvu.PrintTitles" localSheetId="4" hidden="1">Studysheet!$1:$1</definedName>
    <definedName name="Z_57E9BAE4_BD20_4DF1_9659_214BE53F4D53_.wvu.FilterData" localSheetId="0" hidden="1">Brainlist!$A$1:$L$165</definedName>
    <definedName name="Z_57E9BAE4_BD20_4DF1_9659_214BE53F4D53_.wvu.FilterData" localSheetId="4" hidden="1">Studysheet!$A$1:$K$184</definedName>
    <definedName name="Z_5EDCF1B4_C7F2_4637_BDAC_27825D5DC1FB_.wvu.FilterData" localSheetId="0" hidden="1">Brainlist!$A$1:$L$165</definedName>
    <definedName name="Z_5EDCF1B4_C7F2_4637_BDAC_27825D5DC1FB_.wvu.FilterData" localSheetId="4" hidden="1">Studysheet!$A$1:$K$184</definedName>
    <definedName name="Z_5EDCF1B4_C7F2_4637_BDAC_27825D5DC1FB_.wvu.PrintArea" localSheetId="0" hidden="1">Brainlist!$A$1:$L$165</definedName>
    <definedName name="Z_5EDCF1B4_C7F2_4637_BDAC_27825D5DC1FB_.wvu.PrintArea" localSheetId="4" hidden="1">Studysheet!$A$1:$K$184</definedName>
    <definedName name="Z_5EDCF1B4_C7F2_4637_BDAC_27825D5DC1FB_.wvu.PrintTitles" localSheetId="0" hidden="1">Brainlist!$1:$1</definedName>
    <definedName name="Z_5EDCF1B4_C7F2_4637_BDAC_27825D5DC1FB_.wvu.PrintTitles" localSheetId="4" hidden="1">Studysheet!$1:$1</definedName>
    <definedName name="Z_74257576_E2F9_40BE_8CA5_AF778BC90FD8_.wvu.FilterData" localSheetId="0" hidden="1">Brainlist!$A$1:$L$165</definedName>
    <definedName name="Z_74257576_E2F9_40BE_8CA5_AF778BC90FD8_.wvu.FilterData" localSheetId="4" hidden="1">Studysheet!$A$1:$K$184</definedName>
    <definedName name="Z_74257576_E2F9_40BE_8CA5_AF778BC90FD8_.wvu.PrintArea" localSheetId="0" hidden="1">Brainlist!$A$2:$L$130</definedName>
    <definedName name="Z_74257576_E2F9_40BE_8CA5_AF778BC90FD8_.wvu.PrintArea" localSheetId="4" hidden="1">Studysheet!$A$7:$K$149</definedName>
    <definedName name="Z_74257576_E2F9_40BE_8CA5_AF778BC90FD8_.wvu.PrintTitles" localSheetId="0" hidden="1">Brainlist!$1:$1</definedName>
    <definedName name="Z_74257576_E2F9_40BE_8CA5_AF778BC90FD8_.wvu.PrintTitles" localSheetId="4" hidden="1">Studysheet!$1:$1</definedName>
    <definedName name="Z_79B74F54_6E19_42F3_B612_9DE642BC1F09_.wvu.FilterData" localSheetId="0" hidden="1">Brainlist!$A$1:$L$165</definedName>
    <definedName name="Z_79B74F54_6E19_42F3_B612_9DE642BC1F09_.wvu.FilterData" localSheetId="4" hidden="1">Studysheet!$A$1:$K$184</definedName>
    <definedName name="Z_7A0F325B_3556_4A92_8ED4_6D7F5E00FA8A_.wvu.FilterData" localSheetId="0" hidden="1">Brainlist!$A$1:$O$165</definedName>
    <definedName name="Z_7A0F325B_3556_4A92_8ED4_6D7F5E00FA8A_.wvu.FilterData" localSheetId="4" hidden="1">Studysheet!$A$1:$N$184</definedName>
    <definedName name="Z_87C79A79_061F_449E_8D95_73B1867A1A4B_.wvu.FilterData" localSheetId="0" hidden="1">Brainlist!$A$1:$L$165</definedName>
    <definedName name="Z_87C79A79_061F_449E_8D95_73B1867A1A4B_.wvu.FilterData" localSheetId="4" hidden="1">Studysheet!$A$1:$K$184</definedName>
    <definedName name="Z_87C79A79_061F_449E_8D95_73B1867A1A4B_.wvu.PrintArea" localSheetId="0" hidden="1">Brainlist!$A$1:$L$165</definedName>
    <definedName name="Z_87C79A79_061F_449E_8D95_73B1867A1A4B_.wvu.PrintArea" localSheetId="4" hidden="1">Studysheet!$A$1:$K$184</definedName>
    <definedName name="Z_87C79A79_061F_449E_8D95_73B1867A1A4B_.wvu.PrintTitles" localSheetId="0" hidden="1">Brainlist!$1:$1</definedName>
    <definedName name="Z_87C79A79_061F_449E_8D95_73B1867A1A4B_.wvu.PrintTitles" localSheetId="4" hidden="1">Studysheet!$1:$1</definedName>
    <definedName name="Z_8D2CEEF6_707A_4800_95AF_930D014194DB_.wvu.FilterData" localSheetId="0" hidden="1">Brainlist!$A$1:$O$165</definedName>
    <definedName name="Z_8D2CEEF6_707A_4800_95AF_930D014194DB_.wvu.FilterData" localSheetId="4" hidden="1">Studysheet!$A$1:$N$184</definedName>
    <definedName name="Z_8FBDE2BD_2CA6_478B_B426_539A8D6E39AF_.wvu.FilterData" localSheetId="0" hidden="1">Brainlist!$A$1:$O$165</definedName>
    <definedName name="Z_8FBDE2BD_2CA6_478B_B426_539A8D6E39AF_.wvu.FilterData" localSheetId="4" hidden="1">Studysheet!$A$1:$N$184</definedName>
    <definedName name="Z_8FBDE2BD_2CA6_478B_B426_539A8D6E39AF_.wvu.PrintArea" localSheetId="0" hidden="1">Brainlist!$A$2:$L$130</definedName>
    <definedName name="Z_8FBDE2BD_2CA6_478B_B426_539A8D6E39AF_.wvu.PrintArea" localSheetId="4" hidden="1">Studysheet!$A$7:$K$149</definedName>
    <definedName name="Z_8FBDE2BD_2CA6_478B_B426_539A8D6E39AF_.wvu.PrintTitles" localSheetId="0" hidden="1">Brainlist!$1:$1</definedName>
    <definedName name="Z_8FBDE2BD_2CA6_478B_B426_539A8D6E39AF_.wvu.PrintTitles" localSheetId="4" hidden="1">Studysheet!$1:$1</definedName>
    <definedName name="Z_931BF7C7_8BA1_4158_8031_71175F4586DD_.wvu.FilterData" localSheetId="0" hidden="1">Brainlist!$A$1:$L$168</definedName>
    <definedName name="Z_931BF7C7_8BA1_4158_8031_71175F4586DD_.wvu.FilterData" localSheetId="4" hidden="1">Studysheet!$A$1:$K$187</definedName>
    <definedName name="Z_978D92C3_7CB1_492C_B40D_4A517AED63DF_.wvu.FilterData" localSheetId="0" hidden="1">Brainlist!$A$1:$O$165</definedName>
    <definedName name="Z_978D92C3_7CB1_492C_B40D_4A517AED63DF_.wvu.FilterData" localSheetId="4" hidden="1">Studysheet!$A$1:$N$184</definedName>
    <definedName name="Z_A2BC96E4_74C4_4307_ABDD_9E2A64BC1353_.wvu.FilterData" localSheetId="0" hidden="1">Brainlist!$A$1:$L$165</definedName>
    <definedName name="Z_A2BC96E4_74C4_4307_ABDD_9E2A64BC1353_.wvu.FilterData" localSheetId="4" hidden="1">Studysheet!$A$1:$K$184</definedName>
    <definedName name="Z_A51F4F63_7AEB_40C4_8D1E_8EA1D296698F_.wvu.FilterData" localSheetId="0" hidden="1">Brainlist!$A$1:$L$165</definedName>
    <definedName name="Z_A51F4F63_7AEB_40C4_8D1E_8EA1D296698F_.wvu.FilterData" localSheetId="4" hidden="1">Studysheet!$A$1:$K$184</definedName>
    <definedName name="Z_AF08498A_C904_40BA_BD9D_707719272419_.wvu.FilterData" localSheetId="0" hidden="1">Brainlist!$A$1:$L$165</definedName>
    <definedName name="Z_AF08498A_C904_40BA_BD9D_707719272419_.wvu.FilterData" localSheetId="4" hidden="1">Studysheet!$A$1:$K$184</definedName>
    <definedName name="Z_AF313447_0BDD_4B75_9FF4_28DBD118570B_.wvu.FilterData" localSheetId="0" hidden="1">Brainlist!$A$1:$O$165</definedName>
    <definedName name="Z_AF313447_0BDD_4B75_9FF4_28DBD118570B_.wvu.FilterData" localSheetId="4" hidden="1">Studysheet!$A$1:$N$184</definedName>
    <definedName name="Z_B466C99B_90E5_4D29_A6D1_D69EF45B885E_.wvu.FilterData" localSheetId="0" hidden="1">Brainlist!$A$1:$L$165</definedName>
    <definedName name="Z_B466C99B_90E5_4D29_A6D1_D69EF45B885E_.wvu.FilterData" localSheetId="4" hidden="1">Studysheet!$A$1:$K$184</definedName>
    <definedName name="Z_B466C99B_90E5_4D29_A6D1_D69EF45B885E_.wvu.PrintArea" localSheetId="0" hidden="1">Brainlist!$A$2:$L$130</definedName>
    <definedName name="Z_B466C99B_90E5_4D29_A6D1_D69EF45B885E_.wvu.PrintArea" localSheetId="4" hidden="1">Studysheet!$A$7:$K$149</definedName>
    <definedName name="Z_B466C99B_90E5_4D29_A6D1_D69EF45B885E_.wvu.PrintTitles" localSheetId="0" hidden="1">Brainlist!$1:$1</definedName>
    <definedName name="Z_B466C99B_90E5_4D29_A6D1_D69EF45B885E_.wvu.PrintTitles" localSheetId="4" hidden="1">Studysheet!$1:$1</definedName>
    <definedName name="Z_B5C1DEFE_2C14_4F31_BAB9_96837F461C95_.wvu.FilterData" localSheetId="0" hidden="1">Brainlist!$A$1:$L$168</definedName>
    <definedName name="Z_B5C1DEFE_2C14_4F31_BAB9_96837F461C95_.wvu.FilterData" localSheetId="4" hidden="1">Studysheet!$A$1:$K$187</definedName>
    <definedName name="Z_B77836E8_D219_47F5_A134_26CB1BB72820_.wvu.FilterData" localSheetId="0" hidden="1">Brainlist!$A$1:$L$165</definedName>
    <definedName name="Z_B77836E8_D219_47F5_A134_26CB1BB72820_.wvu.FilterData" localSheetId="4" hidden="1">Studysheet!$A$1:$K$184</definedName>
    <definedName name="Z_B77836E8_D219_47F5_A134_26CB1BB72820_.wvu.PrintArea" localSheetId="0" hidden="1">Brainlist!$A$2:$L$130</definedName>
    <definedName name="Z_B77836E8_D219_47F5_A134_26CB1BB72820_.wvu.PrintArea" localSheetId="4" hidden="1">Studysheet!$A$7:$K$149</definedName>
    <definedName name="Z_B77836E8_D219_47F5_A134_26CB1BB72820_.wvu.PrintTitles" localSheetId="0" hidden="1">Brainlist!$1:$1</definedName>
    <definedName name="Z_B77836E8_D219_47F5_A134_26CB1BB72820_.wvu.PrintTitles" localSheetId="4" hidden="1">Studysheet!$1:$1</definedName>
    <definedName name="Z_B918B6C6_1783_453B_8AF8_40BA169C3225_.wvu.FilterData" localSheetId="0" hidden="1">Brainlist!$A$1:$L$165</definedName>
    <definedName name="Z_B918B6C6_1783_453B_8AF8_40BA169C3225_.wvu.FilterData" localSheetId="4" hidden="1">Studysheet!$A$1:$K$184</definedName>
    <definedName name="Z_C6B6A14D_174B_4EA3_B716_2CE942D9E280_.wvu.FilterData" localSheetId="0" hidden="1">Brainlist!$A$1:$O$165</definedName>
    <definedName name="Z_C6B6A14D_174B_4EA3_B716_2CE942D9E280_.wvu.FilterData" localSheetId="4" hidden="1">Studysheet!$A$1:$N$184</definedName>
    <definedName name="Z_C9DDB0B1_DE7D_4C79_9D34_A3D52DD7CBED_.wvu.FilterData" localSheetId="0" hidden="1">Brainlist!$A$1:$L$165</definedName>
    <definedName name="Z_C9DDB0B1_DE7D_4C79_9D34_A3D52DD7CBED_.wvu.FilterData" localSheetId="4" hidden="1">Studysheet!$A$1:$K$184</definedName>
    <definedName name="Z_C9DDB0B1_DE7D_4C79_9D34_A3D52DD7CBED_.wvu.PrintArea" localSheetId="0" hidden="1">Brainlist!$A$1:$L$165</definedName>
    <definedName name="Z_C9DDB0B1_DE7D_4C79_9D34_A3D52DD7CBED_.wvu.PrintArea" localSheetId="4" hidden="1">Studysheet!$A$1:$K$184</definedName>
    <definedName name="Z_C9DDB0B1_DE7D_4C79_9D34_A3D52DD7CBED_.wvu.PrintTitles" localSheetId="0" hidden="1">Brainlist!$1:$1</definedName>
    <definedName name="Z_C9DDB0B1_DE7D_4C79_9D34_A3D52DD7CBED_.wvu.PrintTitles" localSheetId="4" hidden="1">Studysheet!$1:$1</definedName>
    <definedName name="Z_CB72F6DA_5E87_4F6B_B75D_745BC1126A6C_.wvu.FilterData" localSheetId="0" hidden="1">Brainlist!$A$1:$L$165</definedName>
    <definedName name="Z_CB72F6DA_5E87_4F6B_B75D_745BC1126A6C_.wvu.FilterData" localSheetId="4" hidden="1">Studysheet!$A$1:$K$184</definedName>
    <definedName name="Z_D554EC26_8781_458E_8BA8_8CE727533B4B_.wvu.FilterData" localSheetId="0" hidden="1">Brainlist!$A$1:$L$26</definedName>
    <definedName name="Z_D554EC26_8781_458E_8BA8_8CE727533B4B_.wvu.FilterData" localSheetId="4" hidden="1">Studysheet!$A$1:$K$45</definedName>
    <definedName name="Z_D7EF630C_3A47_45AF_ADD0_05E791E88707_.wvu.FilterData" localSheetId="0" hidden="1">Brainlist!$A$1:$L$165</definedName>
    <definedName name="Z_D7EF630C_3A47_45AF_ADD0_05E791E88707_.wvu.FilterData" localSheetId="4" hidden="1">Studysheet!$A$1:$K$184</definedName>
    <definedName name="Z_D967B641_D037_4CBC_AFF4_697D276929EE_.wvu.FilterData" localSheetId="0" hidden="1">Brainlist!$A$1:$L$168</definedName>
    <definedName name="Z_D967B641_D037_4CBC_AFF4_697D276929EE_.wvu.FilterData" localSheetId="4" hidden="1">Studysheet!$A$1:$K$187</definedName>
    <definedName name="Z_D967B641_D037_4CBC_AFF4_697D276929EE_.wvu.PrintArea" localSheetId="0" hidden="1">Brainlist!$A$2:$L$130</definedName>
    <definedName name="Z_D967B641_D037_4CBC_AFF4_697D276929EE_.wvu.PrintArea" localSheetId="4" hidden="1">Studysheet!$A$7:$K$149</definedName>
    <definedName name="Z_D967B641_D037_4CBC_AFF4_697D276929EE_.wvu.PrintTitles" localSheetId="0" hidden="1">Brainlist!$1:$1</definedName>
    <definedName name="Z_D967B641_D037_4CBC_AFF4_697D276929EE_.wvu.PrintTitles" localSheetId="4" hidden="1">Studysheet!$1:$1</definedName>
    <definedName name="Z_E3981DC7_B996_45F7_BEB0_23649E38E7EB_.wvu.FilterData" localSheetId="0" hidden="1">Brainlist!$A$1:$L$165</definedName>
    <definedName name="Z_E3981DC7_B996_45F7_BEB0_23649E38E7EB_.wvu.FilterData" localSheetId="4" hidden="1">Studysheet!$A$1:$K$184</definedName>
    <definedName name="Z_E3981DC7_B996_45F7_BEB0_23649E38E7EB_.wvu.PrintArea" localSheetId="0" hidden="1">Brainlist!$A$2:$L$130</definedName>
    <definedName name="Z_E3981DC7_B996_45F7_BEB0_23649E38E7EB_.wvu.PrintArea" localSheetId="4" hidden="1">Studysheet!$A$7:$K$149</definedName>
    <definedName name="Z_E3981DC7_B996_45F7_BEB0_23649E38E7EB_.wvu.PrintTitles" localSheetId="0" hidden="1">Brainlist!$1:$1</definedName>
    <definedName name="Z_E3981DC7_B996_45F7_BEB0_23649E38E7EB_.wvu.PrintTitles" localSheetId="4" hidden="1">Studysheet!$1:$1</definedName>
    <definedName name="Z_E6C884E6_BBBD_4567_B7F3_DDC69D9806E8_.wvu.FilterData" localSheetId="0" hidden="1">Brainlist!$A$1:$O$165</definedName>
    <definedName name="Z_E6C884E6_BBBD_4567_B7F3_DDC69D9806E8_.wvu.FilterData" localSheetId="4" hidden="1">Studysheet!$A$1:$N$184</definedName>
    <definedName name="Z_E771D273_427C_4C7E_8006_5775A5A79436_.wvu.FilterData" localSheetId="0" hidden="1">Brainlist!$A$1:$L$168</definedName>
    <definedName name="Z_E771D273_427C_4C7E_8006_5775A5A79436_.wvu.FilterData" localSheetId="4" hidden="1">Studysheet!$A$1:$K$187</definedName>
    <definedName name="Z_EA23D107_F854_4A39_907A_E195425A0194_.wvu.FilterData" localSheetId="0" hidden="1">Brainlist!$A$1:$L$165</definedName>
    <definedName name="Z_EA23D107_F854_4A39_907A_E195425A0194_.wvu.FilterData" localSheetId="4" hidden="1">Studysheet!$A$1:$K$184</definedName>
    <definedName name="Z_EA23D107_F854_4A39_907A_E195425A0194_.wvu.PrintArea" localSheetId="0" hidden="1">Brainlist!$A$2:$L$130</definedName>
    <definedName name="Z_EA23D107_F854_4A39_907A_E195425A0194_.wvu.PrintArea" localSheetId="4" hidden="1">Studysheet!$A$7:$K$149</definedName>
    <definedName name="Z_EA23D107_F854_4A39_907A_E195425A0194_.wvu.PrintTitles" localSheetId="0" hidden="1">Brainlist!$1:$1</definedName>
    <definedName name="Z_EA23D107_F854_4A39_907A_E195425A0194_.wvu.PrintTitles" localSheetId="4" hidden="1">Studysheet!$1:$1</definedName>
    <definedName name="Z_ED0A537F_6E3C_4788_A526_95B68E8866E1_.wvu.FilterData" localSheetId="0" hidden="1">Brainlist!$A$1:$L$26</definedName>
    <definedName name="Z_ED0A537F_6E3C_4788_A526_95B68E8866E1_.wvu.FilterData" localSheetId="4" hidden="1">Studysheet!$A$1:$K$45</definedName>
    <definedName name="Z_F506FD61_B36E_4E99_9AC4_29827D31D88A_.wvu.FilterData" localSheetId="0" hidden="1">Brainlist!$A$1:$L$165</definedName>
    <definedName name="Z_F506FD61_B36E_4E99_9AC4_29827D31D88A_.wvu.FilterData" localSheetId="4" hidden="1">Studysheet!$A$1:$K$184</definedName>
    <definedName name="Z_F506FD61_B36E_4E99_9AC4_29827D31D88A_.wvu.PrintArea" localSheetId="0" hidden="1">Brainlist!$A$2:$L$130</definedName>
    <definedName name="Z_F506FD61_B36E_4E99_9AC4_29827D31D88A_.wvu.PrintArea" localSheetId="4" hidden="1">Studysheet!$A$7:$K$149</definedName>
    <definedName name="Z_F506FD61_B36E_4E99_9AC4_29827D31D88A_.wvu.PrintTitles" localSheetId="0" hidden="1">Brainlist!$1:$1</definedName>
    <definedName name="Z_F506FD61_B36E_4E99_9AC4_29827D31D88A_.wvu.PrintTitles" localSheetId="4" hidden="1">Studysheet!$1:$1</definedName>
  </definedNames>
  <calcPr calcId="191029"/>
</workbook>
</file>

<file path=xl/calcChain.xml><?xml version="1.0" encoding="utf-8"?>
<calcChain xmlns="http://schemas.openxmlformats.org/spreadsheetml/2006/main">
  <c r="X11" i="16" l="1"/>
  <c r="Z11" i="16" s="1"/>
  <c r="Y11" i="16"/>
  <c r="Y12" i="16"/>
  <c r="Y13" i="16"/>
  <c r="Y14" i="16"/>
  <c r="Y15" i="16"/>
  <c r="Y16" i="16"/>
  <c r="Y17" i="16"/>
  <c r="Y18" i="16"/>
  <c r="Y19" i="16"/>
  <c r="Y20" i="16"/>
  <c r="Y21" i="16"/>
  <c r="Y22" i="16"/>
  <c r="Y23" i="16"/>
  <c r="Y24" i="16"/>
  <c r="Y25" i="16"/>
  <c r="Y26" i="16"/>
  <c r="Y27" i="16"/>
  <c r="Y28" i="16"/>
  <c r="Y29" i="16"/>
  <c r="Y30" i="16"/>
  <c r="Y31" i="16"/>
  <c r="Y32" i="16"/>
  <c r="Y33" i="16"/>
  <c r="Y34" i="16"/>
  <c r="Y35" i="16"/>
  <c r="Y36" i="16"/>
  <c r="Y37" i="16"/>
  <c r="Y38" i="16"/>
  <c r="Y39" i="16"/>
  <c r="Y40" i="16"/>
  <c r="Y41" i="16"/>
  <c r="Y42" i="16"/>
  <c r="Y43" i="16"/>
  <c r="Y44" i="16"/>
  <c r="Y45" i="16"/>
  <c r="Y46" i="16"/>
  <c r="Y47" i="16"/>
  <c r="Y48" i="16"/>
  <c r="Y49" i="16"/>
  <c r="Y50" i="16"/>
  <c r="Y51" i="16"/>
  <c r="Y52" i="16"/>
  <c r="Y53" i="16"/>
  <c r="Y54" i="16"/>
  <c r="Y55" i="16"/>
  <c r="Y56" i="16"/>
  <c r="Y57" i="16"/>
  <c r="Y58" i="16"/>
  <c r="Y59" i="16"/>
  <c r="Y60" i="16"/>
  <c r="Y61" i="16"/>
  <c r="Y62" i="16"/>
  <c r="Y63" i="16"/>
  <c r="Y64" i="16"/>
  <c r="Y65" i="16"/>
  <c r="Y66" i="16"/>
  <c r="Y67" i="16"/>
  <c r="Y68" i="16"/>
  <c r="Y69" i="16"/>
  <c r="Y70" i="16"/>
  <c r="Y71" i="16"/>
  <c r="Y72" i="16"/>
  <c r="Y73" i="16"/>
  <c r="Y74" i="16"/>
  <c r="Y75" i="16"/>
  <c r="Y76" i="16"/>
  <c r="Y77" i="16"/>
  <c r="Y78" i="16"/>
  <c r="Y79" i="16"/>
  <c r="Y80" i="16"/>
  <c r="Y81" i="16"/>
  <c r="Y82" i="16"/>
  <c r="Y83" i="16"/>
  <c r="Y84" i="16"/>
  <c r="Y85" i="16"/>
  <c r="Y86" i="16"/>
  <c r="Y87" i="16"/>
  <c r="Y88" i="16"/>
  <c r="Y89" i="16"/>
  <c r="Y90" i="16"/>
  <c r="Y91" i="16"/>
  <c r="Y92" i="16"/>
  <c r="Y93" i="16"/>
  <c r="Y94" i="16"/>
  <c r="Y95" i="16"/>
  <c r="Y96" i="16"/>
  <c r="Y97" i="16"/>
  <c r="Y98" i="16"/>
  <c r="Y99" i="16"/>
  <c r="Y100" i="16"/>
  <c r="Y101" i="16"/>
  <c r="Y102" i="16"/>
  <c r="Y103" i="16"/>
  <c r="Y104" i="16"/>
  <c r="Y105" i="16"/>
  <c r="Y106" i="16"/>
  <c r="Y107" i="16"/>
  <c r="Y108" i="16"/>
  <c r="Y109" i="16"/>
  <c r="Y110" i="16"/>
  <c r="Y111" i="16"/>
  <c r="Y112" i="16"/>
  <c r="Y113" i="16"/>
  <c r="Y114" i="16"/>
  <c r="Y115" i="16"/>
  <c r="Y116" i="16"/>
  <c r="Y117" i="16"/>
  <c r="Y118" i="16"/>
  <c r="Y119" i="16"/>
  <c r="Y120" i="16"/>
  <c r="Y121" i="16"/>
  <c r="Y122" i="16"/>
  <c r="Y123" i="16"/>
  <c r="Y124" i="16"/>
  <c r="Y125" i="16"/>
  <c r="Y126" i="16"/>
  <c r="Y127" i="16"/>
  <c r="Y128" i="16"/>
  <c r="Y129" i="16"/>
  <c r="Y130" i="16"/>
  <c r="Y131" i="16"/>
  <c r="Y132" i="16"/>
  <c r="Y133" i="16"/>
  <c r="Y134" i="16"/>
  <c r="Y135" i="16"/>
  <c r="Y136" i="16"/>
  <c r="Y137" i="16"/>
  <c r="Y138" i="16"/>
  <c r="Y139" i="16"/>
  <c r="Y140" i="16"/>
  <c r="Y141" i="16"/>
  <c r="Y142" i="16"/>
  <c r="Y143" i="16"/>
  <c r="Y144" i="16"/>
  <c r="Y145" i="16"/>
  <c r="Y146" i="16"/>
  <c r="Y147" i="16"/>
  <c r="Y148" i="16"/>
  <c r="Y149" i="16"/>
  <c r="Y150" i="16"/>
  <c r="Y151" i="16"/>
  <c r="Y152" i="16"/>
  <c r="Y153" i="16"/>
  <c r="Y154" i="16"/>
  <c r="Y155" i="16"/>
  <c r="Y156" i="16"/>
  <c r="Y157" i="16"/>
  <c r="Y158" i="16"/>
  <c r="Y159" i="16"/>
  <c r="Y160" i="16"/>
  <c r="Y161" i="16"/>
  <c r="Y162" i="16"/>
  <c r="Y163" i="16"/>
  <c r="Y164" i="16"/>
  <c r="Y165" i="16"/>
  <c r="Y166" i="16"/>
  <c r="Y167" i="16"/>
  <c r="Y168" i="16"/>
  <c r="Y169" i="16"/>
  <c r="Y170" i="16"/>
  <c r="Y171" i="16"/>
  <c r="Y172" i="16"/>
  <c r="Y173" i="16"/>
  <c r="Y174" i="16"/>
  <c r="Y175" i="16"/>
  <c r="Y176" i="16"/>
  <c r="Y177" i="16"/>
  <c r="Y178" i="16"/>
  <c r="Y179" i="16"/>
  <c r="Y180" i="16"/>
  <c r="Y181" i="16"/>
  <c r="Y182" i="16"/>
  <c r="Y183" i="16"/>
  <c r="Y184" i="16"/>
  <c r="Y185" i="16"/>
  <c r="Y186" i="16"/>
  <c r="Y187" i="16"/>
  <c r="Y188" i="16"/>
  <c r="Y189" i="16"/>
  <c r="Y190" i="16"/>
  <c r="Y191" i="16"/>
  <c r="Y192" i="16"/>
  <c r="Y193" i="16"/>
  <c r="Y194" i="16"/>
  <c r="Y195" i="16"/>
  <c r="Y196" i="16"/>
  <c r="Y197" i="16"/>
  <c r="Y198" i="16"/>
  <c r="Y199" i="16"/>
  <c r="Y200" i="16"/>
  <c r="Y201" i="16"/>
  <c r="Y202" i="16"/>
  <c r="Y203" i="16"/>
  <c r="Y204" i="16"/>
  <c r="Y205" i="16"/>
  <c r="Y206" i="16"/>
  <c r="Y207" i="16"/>
  <c r="Y208" i="16"/>
  <c r="Y209" i="16"/>
  <c r="Y210" i="16"/>
  <c r="Y211" i="16"/>
  <c r="Y212" i="16"/>
  <c r="Y213" i="16"/>
  <c r="Y214" i="16"/>
  <c r="Y215" i="16"/>
  <c r="Y216" i="16"/>
  <c r="Y217" i="16"/>
  <c r="Y218" i="16"/>
  <c r="Y219" i="16"/>
  <c r="Y220" i="16"/>
  <c r="Y221" i="16"/>
  <c r="Y222" i="16"/>
  <c r="Y223" i="16"/>
  <c r="Y224" i="16"/>
  <c r="Y225" i="16"/>
  <c r="Y226" i="16"/>
  <c r="Y227" i="16"/>
  <c r="Y228" i="16"/>
  <c r="Y229" i="16"/>
  <c r="Y230" i="16"/>
  <c r="Y231" i="16"/>
  <c r="Y232" i="16"/>
  <c r="Y233" i="16"/>
  <c r="Y234" i="16"/>
  <c r="Y235" i="16"/>
  <c r="Y236" i="16"/>
  <c r="Y237" i="16"/>
  <c r="Y238" i="16"/>
  <c r="Y239" i="16"/>
  <c r="Y240" i="16"/>
  <c r="Y241" i="16"/>
  <c r="Y242" i="16"/>
  <c r="Y243" i="16"/>
  <c r="Y244" i="16"/>
  <c r="Y245" i="16"/>
  <c r="Y246" i="16"/>
  <c r="Y247" i="16"/>
  <c r="Y248" i="16"/>
  <c r="Y249" i="16"/>
  <c r="Y250" i="16"/>
  <c r="Y251" i="16"/>
  <c r="Y252" i="16"/>
  <c r="Y253" i="16"/>
  <c r="Y254" i="16"/>
  <c r="Y255" i="16"/>
  <c r="Y256" i="16"/>
  <c r="Y257" i="16"/>
  <c r="Y258" i="16"/>
  <c r="Y259" i="16"/>
  <c r="Y260" i="16"/>
  <c r="Y261" i="16"/>
  <c r="Y262" i="16"/>
  <c r="Y263" i="16"/>
  <c r="Y264" i="16"/>
  <c r="Y265" i="16"/>
  <c r="Y266" i="16"/>
  <c r="Y267" i="16"/>
  <c r="Y268" i="16"/>
  <c r="Y269" i="16"/>
  <c r="Y270" i="16"/>
  <c r="Y271" i="16"/>
  <c r="Y272" i="16"/>
  <c r="Y273" i="16"/>
  <c r="Y274" i="16"/>
  <c r="Y275" i="16"/>
  <c r="Y276" i="16"/>
  <c r="Y277" i="16"/>
  <c r="Y278" i="16"/>
  <c r="Y279" i="16"/>
  <c r="Y280" i="16"/>
  <c r="Y281" i="16"/>
  <c r="Y282" i="16"/>
  <c r="Y283" i="16"/>
  <c r="Y284" i="16"/>
  <c r="Y285" i="16"/>
  <c r="Y286" i="16"/>
  <c r="Y287" i="16"/>
  <c r="Y288" i="16"/>
  <c r="Y289" i="16"/>
  <c r="Y290" i="16"/>
  <c r="Y291" i="16"/>
  <c r="Y292" i="16"/>
  <c r="Y293" i="16"/>
  <c r="Y294" i="16"/>
  <c r="Y295" i="16"/>
  <c r="Y296" i="16"/>
  <c r="Y297" i="16"/>
  <c r="Y298" i="16"/>
  <c r="Y299" i="16"/>
  <c r="Y300" i="16"/>
  <c r="Y301" i="16"/>
  <c r="Y302" i="16"/>
  <c r="Y303" i="16"/>
  <c r="Y304" i="16"/>
  <c r="Y305" i="16"/>
  <c r="Y306" i="16"/>
  <c r="Y307" i="16"/>
  <c r="Y308" i="16"/>
  <c r="Y309" i="16"/>
  <c r="Y310" i="16"/>
  <c r="Y311" i="16"/>
  <c r="Y312" i="16"/>
  <c r="Y313" i="16"/>
  <c r="Y314" i="16"/>
  <c r="Y315" i="16"/>
  <c r="Y316" i="16"/>
  <c r="Y317" i="16"/>
  <c r="Y318" i="16"/>
  <c r="Y319" i="16"/>
  <c r="Y320" i="16"/>
  <c r="Y321" i="16"/>
  <c r="Y322" i="16"/>
  <c r="Y323" i="16"/>
  <c r="Y324" i="16"/>
  <c r="Y325" i="16"/>
  <c r="Y326" i="16"/>
  <c r="Y327" i="16"/>
  <c r="Y328" i="16"/>
  <c r="Y329" i="16"/>
  <c r="Y330" i="16"/>
  <c r="Y331" i="16"/>
  <c r="Y332" i="16"/>
  <c r="Y333" i="16"/>
  <c r="Y334" i="16"/>
  <c r="Y335" i="16"/>
  <c r="Y336" i="16"/>
  <c r="Y337" i="16"/>
  <c r="Y338" i="16"/>
  <c r="Y339" i="16"/>
  <c r="Y340" i="16"/>
  <c r="Y341" i="16"/>
  <c r="Y342" i="16"/>
  <c r="Y343" i="16"/>
  <c r="Y344" i="16"/>
  <c r="Y345" i="16"/>
  <c r="Y346" i="16"/>
  <c r="Y347" i="16"/>
  <c r="Y348" i="16"/>
  <c r="Y349" i="16"/>
  <c r="Y350" i="16"/>
  <c r="Y351" i="16"/>
  <c r="Y352" i="16"/>
  <c r="Y353" i="16"/>
  <c r="Y354" i="16"/>
  <c r="Y355" i="16"/>
  <c r="Y356" i="16"/>
  <c r="Y357" i="16"/>
  <c r="Y358" i="16"/>
  <c r="Y359" i="16"/>
  <c r="Y360" i="16"/>
  <c r="Y361" i="16"/>
  <c r="Y362" i="16"/>
  <c r="Y363" i="16"/>
  <c r="Y364" i="16"/>
  <c r="Y365" i="16"/>
  <c r="Y366" i="16"/>
  <c r="Y367" i="16"/>
  <c r="Y368" i="16"/>
  <c r="Y369" i="16"/>
  <c r="Y370" i="16"/>
  <c r="Y371" i="16"/>
  <c r="Y372" i="16"/>
  <c r="Y373" i="16"/>
  <c r="Y374" i="16"/>
  <c r="Y375" i="16"/>
  <c r="Y376" i="16"/>
  <c r="Y377" i="16"/>
  <c r="Y378" i="16"/>
  <c r="Y379" i="16"/>
  <c r="Y380" i="16"/>
  <c r="Y381" i="16"/>
  <c r="Y382" i="16"/>
  <c r="Y383" i="16"/>
  <c r="Y384" i="16"/>
  <c r="Y385" i="16"/>
  <c r="Y386" i="16"/>
  <c r="Y387" i="16"/>
  <c r="Y388" i="16"/>
  <c r="Y389" i="16"/>
  <c r="Y390" i="16"/>
  <c r="Y391" i="16"/>
  <c r="Y392" i="16"/>
  <c r="Y393" i="16"/>
  <c r="Y394" i="16"/>
  <c r="Y395" i="16"/>
  <c r="Y396" i="16"/>
  <c r="Y397" i="16"/>
  <c r="Y398" i="16"/>
  <c r="Y399" i="16"/>
  <c r="Y400" i="16"/>
  <c r="Y401" i="16"/>
  <c r="Y402" i="16"/>
  <c r="Y403" i="16"/>
  <c r="Y404" i="16"/>
  <c r="Y405" i="16"/>
  <c r="Y406" i="16"/>
  <c r="Y407" i="16"/>
  <c r="Y408" i="16"/>
  <c r="Y409" i="16"/>
  <c r="Y410" i="16"/>
  <c r="Y411" i="16"/>
  <c r="Y412" i="16"/>
  <c r="Y413" i="16"/>
  <c r="Y414" i="16"/>
  <c r="Y415" i="16"/>
  <c r="Y416" i="16"/>
  <c r="Y417" i="16"/>
  <c r="Y418" i="16"/>
  <c r="Y419" i="16"/>
  <c r="Y420" i="16"/>
  <c r="Y421" i="16"/>
  <c r="Y422" i="16"/>
  <c r="Y423" i="16"/>
  <c r="Y424" i="16"/>
  <c r="Y425" i="16"/>
  <c r="Y426" i="16"/>
  <c r="Y427" i="16"/>
  <c r="Y428" i="16"/>
  <c r="Y429" i="16"/>
  <c r="Y430" i="16"/>
  <c r="Y431" i="16"/>
  <c r="Y432" i="16"/>
  <c r="Y433" i="16"/>
  <c r="Y434" i="16"/>
  <c r="Y435" i="16"/>
  <c r="Y436" i="16"/>
  <c r="Y437" i="16"/>
  <c r="Y438" i="16"/>
  <c r="Y439" i="16"/>
  <c r="Y440" i="16"/>
  <c r="Y441" i="16"/>
  <c r="Y442" i="16"/>
  <c r="Y443" i="16"/>
  <c r="Y444" i="16"/>
  <c r="Y445" i="16"/>
  <c r="Y446" i="16"/>
  <c r="Y447" i="16"/>
  <c r="Y448" i="16"/>
  <c r="Y449" i="16"/>
  <c r="Y450" i="16"/>
  <c r="Y451" i="16"/>
  <c r="Y452" i="16"/>
  <c r="Y453" i="16"/>
  <c r="Y454" i="16"/>
  <c r="Y455" i="16"/>
  <c r="Y456" i="16"/>
  <c r="Y457" i="16"/>
  <c r="Y458" i="16"/>
  <c r="Y459" i="16"/>
  <c r="Y460" i="16"/>
  <c r="Y461" i="16"/>
  <c r="Y462" i="16"/>
  <c r="Y463" i="16"/>
  <c r="Y464" i="16"/>
  <c r="Y465" i="16"/>
  <c r="Y466" i="16"/>
  <c r="Y467" i="16"/>
  <c r="Y468" i="16"/>
  <c r="Y469" i="16"/>
  <c r="Y470" i="16"/>
  <c r="Y471" i="16"/>
  <c r="Y472" i="16"/>
  <c r="Y473" i="16"/>
  <c r="Y474" i="16"/>
  <c r="Y475" i="16"/>
  <c r="Y476" i="16"/>
  <c r="Y477" i="16"/>
  <c r="Y478" i="16"/>
  <c r="Y479" i="16"/>
  <c r="Y480" i="16"/>
  <c r="Y481" i="16"/>
  <c r="Y482" i="16"/>
  <c r="Y483" i="16"/>
  <c r="Y484" i="16"/>
  <c r="Y485" i="16"/>
  <c r="Y486" i="16"/>
  <c r="Y487" i="16"/>
  <c r="Y488" i="16"/>
  <c r="Y489" i="16"/>
  <c r="Y490" i="16"/>
  <c r="Y491" i="16"/>
  <c r="Y492" i="16"/>
  <c r="Y493" i="16"/>
  <c r="Y494" i="16"/>
  <c r="Y495" i="16"/>
  <c r="Y496" i="16"/>
  <c r="Y497" i="16"/>
  <c r="Y498" i="16"/>
  <c r="Y499" i="16"/>
  <c r="Y500" i="16"/>
  <c r="Y501" i="16"/>
  <c r="Y502" i="16"/>
  <c r="Y503" i="16"/>
  <c r="Y504" i="16"/>
  <c r="Y505" i="16"/>
  <c r="Y506" i="16"/>
  <c r="Y507" i="16"/>
  <c r="Y508" i="16"/>
  <c r="Y509" i="16"/>
  <c r="Y510" i="16"/>
  <c r="Y511" i="16"/>
  <c r="Y512" i="16"/>
  <c r="Y513" i="16"/>
  <c r="Y514" i="16"/>
  <c r="Y515" i="16"/>
  <c r="Y516" i="16"/>
  <c r="Y517" i="16"/>
  <c r="Y518" i="16"/>
  <c r="Y519" i="16"/>
  <c r="Y520" i="16"/>
  <c r="Y521" i="16"/>
  <c r="Y522" i="16"/>
  <c r="Y523" i="16"/>
  <c r="Y524" i="16"/>
  <c r="Y525" i="16"/>
  <c r="Y526" i="16"/>
  <c r="Y527" i="16"/>
  <c r="Y528" i="16"/>
  <c r="Y529" i="16"/>
  <c r="Y530" i="16"/>
  <c r="Y531" i="16"/>
  <c r="Y532" i="16"/>
  <c r="Y533" i="16"/>
  <c r="Y534" i="16"/>
  <c r="Y535" i="16"/>
  <c r="Y536" i="16"/>
  <c r="Y537" i="16"/>
  <c r="Y538" i="16"/>
  <c r="Y539" i="16"/>
  <c r="Y540" i="16"/>
  <c r="Y541" i="16"/>
  <c r="Y542" i="16"/>
  <c r="Y543" i="16"/>
  <c r="Y544" i="16"/>
  <c r="Y545" i="16"/>
  <c r="Y546" i="16"/>
  <c r="Y547" i="16"/>
  <c r="Y548" i="16"/>
  <c r="Y549" i="16"/>
  <c r="Y550" i="16"/>
  <c r="Y551" i="16"/>
  <c r="Y552" i="16"/>
  <c r="Y553" i="16"/>
  <c r="Y554" i="16"/>
  <c r="Y555" i="16"/>
  <c r="Y556" i="16"/>
  <c r="Y557" i="16"/>
  <c r="Y558" i="16"/>
  <c r="Y559" i="16"/>
  <c r="Y560" i="16"/>
  <c r="Y561" i="16"/>
  <c r="Y562" i="16"/>
  <c r="Y563" i="16"/>
  <c r="Y564" i="16"/>
  <c r="Y565" i="16"/>
  <c r="Y566" i="16"/>
  <c r="Y567" i="16"/>
  <c r="Y568" i="16"/>
  <c r="Y569" i="16"/>
  <c r="Y570" i="16"/>
  <c r="Y571" i="16"/>
  <c r="Y572" i="16"/>
  <c r="Y573" i="16"/>
  <c r="Y574" i="16"/>
  <c r="Y575" i="16"/>
  <c r="Y576" i="16"/>
  <c r="Y577" i="16"/>
  <c r="Y578" i="16"/>
  <c r="Y579" i="16"/>
  <c r="Y580" i="16"/>
  <c r="Y581" i="16"/>
  <c r="Y582" i="16"/>
  <c r="Y583" i="16"/>
  <c r="Y584" i="16"/>
  <c r="Y585" i="16"/>
  <c r="Y586" i="16"/>
  <c r="Y587" i="16"/>
  <c r="Y588" i="16"/>
  <c r="Y589" i="16"/>
  <c r="Y590" i="16"/>
  <c r="Y591" i="16"/>
  <c r="Y592" i="16"/>
  <c r="Y593" i="16"/>
  <c r="Y594" i="16"/>
  <c r="Y595" i="16"/>
  <c r="Y596" i="16"/>
  <c r="Y597" i="16"/>
  <c r="Y598" i="16"/>
  <c r="Y599" i="16"/>
  <c r="Y600" i="16"/>
  <c r="Y601" i="16"/>
  <c r="Y602" i="16"/>
  <c r="Y603" i="16"/>
  <c r="Y604" i="16"/>
  <c r="Y605" i="16"/>
  <c r="Y606" i="16"/>
  <c r="Y607" i="16"/>
  <c r="Y608" i="16"/>
  <c r="Y609" i="16"/>
  <c r="Y610" i="16"/>
  <c r="Y611" i="16"/>
  <c r="Y612" i="16"/>
  <c r="Y613" i="16"/>
  <c r="Y614" i="16"/>
  <c r="Y615" i="16"/>
  <c r="Y616" i="16"/>
  <c r="Y617" i="16"/>
  <c r="Y618" i="16"/>
  <c r="Y619" i="16"/>
  <c r="Y620" i="16"/>
  <c r="Y621" i="16"/>
  <c r="Y622" i="16"/>
  <c r="Y623" i="16"/>
  <c r="Y624" i="16"/>
  <c r="Y625" i="16"/>
  <c r="Y626" i="16"/>
  <c r="Y627" i="16"/>
  <c r="Y628" i="16"/>
  <c r="Y629" i="16"/>
  <c r="Y630" i="16"/>
  <c r="Y631" i="16"/>
  <c r="Y632" i="16"/>
  <c r="Y633" i="16"/>
  <c r="Y634" i="16"/>
  <c r="Y635" i="16"/>
  <c r="Y636" i="16"/>
  <c r="Y637" i="16"/>
  <c r="Y638" i="16"/>
  <c r="Y639" i="16"/>
  <c r="Y640" i="16"/>
  <c r="Y641" i="16"/>
  <c r="Y642" i="16"/>
  <c r="Y643" i="16"/>
  <c r="Y644" i="16"/>
  <c r="Y645" i="16"/>
  <c r="Y646" i="16"/>
  <c r="Y647" i="16"/>
  <c r="Y648" i="16"/>
  <c r="Y649" i="16"/>
  <c r="Y650" i="16"/>
  <c r="Y651" i="16"/>
  <c r="Y652" i="16"/>
  <c r="Y653" i="16"/>
  <c r="Y654" i="16"/>
  <c r="Y655" i="16"/>
  <c r="Y656" i="16"/>
  <c r="Y657" i="16"/>
  <c r="Y658" i="16"/>
  <c r="Y659" i="16"/>
  <c r="Y660" i="16"/>
  <c r="Y661" i="16"/>
  <c r="Y662" i="16"/>
  <c r="Y663" i="16"/>
  <c r="Y664" i="16"/>
  <c r="Y665" i="16"/>
  <c r="Y666" i="16"/>
  <c r="Y667" i="16"/>
  <c r="Y668" i="16"/>
  <c r="Y669" i="16"/>
  <c r="Y670" i="16"/>
  <c r="Y671" i="16"/>
  <c r="Y672" i="16"/>
  <c r="Y673" i="16"/>
  <c r="Y674" i="16"/>
  <c r="Y675" i="16"/>
  <c r="Y676" i="16"/>
  <c r="Y677" i="16"/>
  <c r="Y678" i="16"/>
  <c r="Y679" i="16"/>
  <c r="Y680" i="16"/>
  <c r="Y681" i="16"/>
  <c r="Y682" i="16"/>
  <c r="Y683" i="16"/>
  <c r="Y684" i="16"/>
  <c r="Y685" i="16"/>
  <c r="Y686" i="16"/>
  <c r="Y687" i="16"/>
  <c r="Y688" i="16"/>
  <c r="Y689" i="16"/>
  <c r="Y690" i="16"/>
  <c r="Y691" i="16"/>
  <c r="Y692" i="16"/>
  <c r="Y693" i="16"/>
  <c r="Y694" i="16"/>
  <c r="Y695" i="16"/>
  <c r="Y696" i="16"/>
  <c r="Y697" i="16"/>
  <c r="Y698" i="16"/>
  <c r="Y699" i="16"/>
  <c r="Y700" i="16"/>
  <c r="Y701" i="16"/>
  <c r="Y702" i="16"/>
  <c r="Y703" i="16"/>
  <c r="Y704" i="16"/>
  <c r="Y705" i="16"/>
  <c r="Y706" i="16"/>
  <c r="Y707" i="16"/>
  <c r="Y708" i="16"/>
  <c r="Y709" i="16"/>
  <c r="Y710" i="16"/>
  <c r="Y711" i="16"/>
  <c r="Y712" i="16"/>
  <c r="Y713" i="16"/>
  <c r="Y714" i="16"/>
  <c r="Y715" i="16"/>
  <c r="Y716" i="16"/>
  <c r="Y717" i="16"/>
  <c r="Y718" i="16"/>
  <c r="Y719" i="16"/>
  <c r="Y720" i="16"/>
  <c r="Y721" i="16"/>
  <c r="Y722" i="16"/>
  <c r="Y723" i="16"/>
  <c r="Y724" i="16"/>
  <c r="Y725" i="16"/>
  <c r="Y726" i="16"/>
  <c r="Y727" i="16"/>
  <c r="Y728" i="16"/>
  <c r="Y729" i="16"/>
  <c r="Y730" i="16"/>
  <c r="Y731" i="16"/>
  <c r="Y732" i="16"/>
  <c r="Y733" i="16"/>
  <c r="Y734" i="16"/>
  <c r="Y735" i="16"/>
  <c r="Y736" i="16"/>
  <c r="Y737" i="16"/>
  <c r="Y738" i="16"/>
  <c r="Y739" i="16"/>
  <c r="Y740" i="16"/>
  <c r="Y741" i="16"/>
  <c r="Y742" i="16"/>
  <c r="Y743" i="16"/>
  <c r="Y744" i="16"/>
  <c r="Y745" i="16"/>
  <c r="Y746" i="16"/>
  <c r="Y747" i="16"/>
  <c r="Y748" i="16"/>
  <c r="Y749" i="16"/>
  <c r="Y750" i="16"/>
  <c r="Y751" i="16"/>
  <c r="Y752" i="16"/>
  <c r="Y753" i="16"/>
  <c r="Y754" i="16"/>
  <c r="Y755" i="16"/>
  <c r="Y756" i="16"/>
  <c r="Y757" i="16"/>
  <c r="Y758" i="16"/>
  <c r="Y759" i="16"/>
  <c r="Y760" i="16"/>
  <c r="Y761" i="16"/>
  <c r="Y762" i="16"/>
  <c r="Y763" i="16"/>
  <c r="Y764" i="16"/>
  <c r="Y765" i="16"/>
  <c r="Y766" i="16"/>
  <c r="Y767" i="16"/>
  <c r="Y768" i="16"/>
  <c r="Y769" i="16"/>
  <c r="Y770" i="16"/>
  <c r="Y771" i="16"/>
  <c r="Y772" i="16"/>
  <c r="Y773" i="16"/>
  <c r="Y774" i="16"/>
  <c r="Y775" i="16"/>
  <c r="Y776" i="16"/>
  <c r="Y777" i="16"/>
  <c r="Y778" i="16"/>
  <c r="Y779" i="16"/>
  <c r="Y780" i="16"/>
  <c r="Y781" i="16"/>
  <c r="Y782" i="16"/>
  <c r="Y783" i="16"/>
  <c r="Y784" i="16"/>
  <c r="Y785" i="16"/>
  <c r="Y786" i="16"/>
  <c r="Y787" i="16"/>
  <c r="Y788" i="16"/>
  <c r="Y789" i="16"/>
  <c r="Y790" i="16"/>
  <c r="Y791" i="16"/>
  <c r="Y792" i="16"/>
  <c r="Y793" i="16"/>
  <c r="Y794" i="16"/>
  <c r="Y795" i="16"/>
  <c r="Y796" i="16"/>
  <c r="Y797" i="16"/>
  <c r="Y798" i="16"/>
  <c r="Y799" i="16"/>
  <c r="Y800" i="16"/>
  <c r="Y801" i="16"/>
  <c r="Y802" i="16"/>
  <c r="Y803" i="16"/>
  <c r="Y804" i="16"/>
  <c r="Y805" i="16"/>
  <c r="Y806" i="16"/>
  <c r="Y807" i="16"/>
  <c r="Y808" i="16"/>
  <c r="Y809" i="16"/>
  <c r="Y810" i="16"/>
  <c r="Y811" i="16"/>
  <c r="Y812" i="16"/>
  <c r="Y813" i="16"/>
  <c r="Y814" i="16"/>
  <c r="Y815" i="16"/>
  <c r="Y816" i="16"/>
  <c r="Y817" i="16"/>
  <c r="Y818" i="16"/>
  <c r="Y819" i="16"/>
  <c r="Y820" i="16"/>
  <c r="Y821" i="16"/>
  <c r="Y822" i="16"/>
  <c r="Y823" i="16"/>
  <c r="Y824" i="16"/>
  <c r="Y825" i="16"/>
  <c r="Y826" i="16"/>
  <c r="Y827" i="16"/>
  <c r="Y828" i="16"/>
  <c r="Y829" i="16"/>
  <c r="Y830" i="16"/>
  <c r="Y831" i="16"/>
  <c r="Y832" i="16"/>
  <c r="Y833" i="16"/>
  <c r="Y834" i="16"/>
  <c r="Y835" i="16"/>
  <c r="Y836" i="16"/>
  <c r="Y837" i="16"/>
  <c r="Y838" i="16"/>
  <c r="Y839" i="16"/>
  <c r="Y840" i="16"/>
  <c r="Y841" i="16"/>
  <c r="Y842" i="16"/>
  <c r="Y843" i="16"/>
  <c r="Y844" i="16"/>
  <c r="Y845" i="16"/>
  <c r="Y846" i="16"/>
  <c r="Y847" i="16"/>
  <c r="Y848" i="16"/>
  <c r="Y849" i="16"/>
  <c r="Y850" i="16"/>
  <c r="Y851" i="16"/>
  <c r="Y852" i="16"/>
  <c r="Y853" i="16"/>
  <c r="Y854" i="16"/>
  <c r="Y855" i="16"/>
  <c r="Y856" i="16"/>
  <c r="Y857" i="16"/>
  <c r="Y858" i="16"/>
  <c r="Y859" i="16"/>
  <c r="Y860" i="16"/>
  <c r="Y861" i="16"/>
  <c r="Y862" i="16"/>
  <c r="Y863" i="16"/>
  <c r="Y864" i="16"/>
  <c r="Y865" i="16"/>
  <c r="Y866" i="16"/>
  <c r="Y867" i="16"/>
  <c r="Y868" i="16"/>
  <c r="Y869" i="16"/>
  <c r="Y870" i="16"/>
  <c r="Y871" i="16"/>
  <c r="Y872" i="16"/>
  <c r="Y873" i="16"/>
  <c r="Y874" i="16"/>
  <c r="Y875" i="16"/>
  <c r="Y876" i="16"/>
  <c r="Y877" i="16"/>
  <c r="Y878" i="16"/>
  <c r="Y879" i="16"/>
  <c r="Y880" i="16"/>
  <c r="Y881" i="16"/>
  <c r="Y882" i="16"/>
  <c r="Y883" i="16"/>
  <c r="Y884" i="16"/>
  <c r="Y885" i="16"/>
  <c r="Y886" i="16"/>
  <c r="Y887" i="16"/>
  <c r="Y888" i="16"/>
  <c r="Y889" i="16"/>
  <c r="Y890" i="16"/>
  <c r="Y891" i="16"/>
  <c r="Y892" i="16"/>
  <c r="Y893" i="16"/>
  <c r="Y894" i="16"/>
  <c r="Y895" i="16"/>
  <c r="Y896" i="16"/>
  <c r="Y897" i="16"/>
  <c r="Y898" i="16"/>
  <c r="Y899" i="16"/>
  <c r="Y900" i="16"/>
  <c r="Y901" i="16"/>
  <c r="Y902" i="16"/>
  <c r="Y903" i="16"/>
  <c r="Y904" i="16"/>
  <c r="Y905" i="16"/>
  <c r="Y906" i="16"/>
  <c r="Y907" i="16"/>
  <c r="Y908" i="16"/>
  <c r="Y909" i="16"/>
  <c r="Y910" i="16"/>
  <c r="Y911" i="16"/>
  <c r="Y912" i="16"/>
  <c r="Y913" i="16"/>
  <c r="Y914" i="16"/>
  <c r="Y915" i="16"/>
  <c r="Y916" i="16"/>
  <c r="Y917" i="16"/>
  <c r="Y918" i="16"/>
  <c r="Y919" i="16"/>
  <c r="Y920" i="16"/>
  <c r="Y921" i="16"/>
  <c r="Y922" i="16"/>
  <c r="Y923" i="16"/>
  <c r="Y924" i="16"/>
  <c r="Y925" i="16"/>
  <c r="Y926" i="16"/>
  <c r="Y927" i="16"/>
  <c r="Y928" i="16"/>
  <c r="Y929" i="16"/>
  <c r="Y930" i="16"/>
  <c r="Y931" i="16"/>
  <c r="Y932" i="16"/>
  <c r="Y933" i="16"/>
  <c r="Y934" i="16"/>
  <c r="Y935" i="16"/>
  <c r="Y936" i="16"/>
  <c r="Y937" i="16"/>
  <c r="Y938" i="16"/>
  <c r="Y939" i="16"/>
  <c r="Y940" i="16"/>
  <c r="Y941" i="16"/>
  <c r="Y942" i="16"/>
  <c r="Y943" i="16"/>
  <c r="Y944" i="16"/>
  <c r="Y945" i="16"/>
  <c r="Y946" i="16"/>
  <c r="Y947" i="16"/>
  <c r="Y948" i="16"/>
  <c r="Y949" i="16"/>
  <c r="Y950" i="16"/>
  <c r="Y951" i="16"/>
  <c r="Y952" i="16"/>
  <c r="Y953" i="16"/>
  <c r="Y954" i="16"/>
  <c r="Y955" i="16"/>
  <c r="Y956" i="16"/>
  <c r="Y957" i="16"/>
  <c r="Y958" i="16"/>
  <c r="Y959" i="16"/>
  <c r="Y960" i="16"/>
  <c r="Y961" i="16"/>
  <c r="Y962" i="16"/>
  <c r="Y963" i="16"/>
  <c r="Y964" i="16"/>
  <c r="Y965" i="16"/>
  <c r="Y966" i="16"/>
  <c r="Y967" i="16"/>
  <c r="Y968" i="16"/>
  <c r="Y969" i="16"/>
  <c r="Y970" i="16"/>
  <c r="Y971" i="16"/>
  <c r="Y972" i="16"/>
  <c r="Y973" i="16"/>
  <c r="Y974" i="16"/>
  <c r="Y975" i="16"/>
  <c r="Y976" i="16"/>
  <c r="Y977" i="16"/>
  <c r="Y978" i="16"/>
  <c r="Y979" i="16"/>
  <c r="Y980" i="16"/>
  <c r="Y981" i="16"/>
  <c r="Y982" i="16"/>
  <c r="Y983" i="16"/>
  <c r="Y984" i="16"/>
  <c r="Y985" i="16"/>
  <c r="Y986" i="16"/>
  <c r="Y987" i="16"/>
  <c r="Y988" i="16"/>
  <c r="Y989" i="16"/>
  <c r="Y990" i="16"/>
  <c r="Y991" i="16"/>
  <c r="Y992" i="16"/>
  <c r="Y993" i="16"/>
  <c r="Y994" i="16"/>
  <c r="Y995" i="16"/>
  <c r="Y996" i="16"/>
  <c r="Y997" i="16"/>
  <c r="Y998" i="16"/>
  <c r="Y999" i="16"/>
  <c r="Y1000" i="16"/>
  <c r="Y1001" i="16"/>
  <c r="Y1002" i="16"/>
  <c r="Y1003" i="16"/>
  <c r="Y1004" i="16"/>
  <c r="Y1005" i="16"/>
  <c r="Y1006" i="16"/>
  <c r="Y1007" i="16"/>
  <c r="Y1008" i="16"/>
  <c r="Y1009" i="16"/>
  <c r="Y1010" i="16"/>
  <c r="Y1011" i="16"/>
  <c r="Y1012" i="16"/>
  <c r="Y1013" i="16"/>
  <c r="Y1014" i="16"/>
  <c r="Y1015" i="16"/>
  <c r="Y1016" i="16"/>
  <c r="Y1017" i="16"/>
  <c r="Y1018" i="16"/>
  <c r="Y1019" i="16"/>
  <c r="Y1020" i="16"/>
  <c r="Y1021" i="16"/>
  <c r="Y1022" i="16"/>
  <c r="Y1023" i="16"/>
  <c r="Y1024" i="16"/>
  <c r="Y1025" i="16"/>
  <c r="Y1026" i="16"/>
  <c r="Y1027" i="16"/>
  <c r="Y1028" i="16"/>
  <c r="Y1029" i="16"/>
  <c r="Y1030" i="16"/>
  <c r="Y1031" i="16"/>
  <c r="Y1032" i="16"/>
  <c r="Y1033" i="16"/>
  <c r="Y1034" i="16"/>
  <c r="Y1035" i="16"/>
  <c r="Y1036" i="16"/>
  <c r="Y1037" i="16"/>
  <c r="Y1038" i="16"/>
  <c r="Y1039" i="16"/>
  <c r="Y1040" i="16"/>
  <c r="Y1041" i="16"/>
  <c r="Y1042" i="16"/>
  <c r="Y1043" i="16"/>
  <c r="Y1044" i="16"/>
  <c r="Y1045" i="16"/>
  <c r="Y1046" i="16"/>
  <c r="Y1047" i="16"/>
  <c r="Y1048" i="16"/>
  <c r="Y1049" i="16"/>
  <c r="Y1050" i="16"/>
  <c r="Y1051" i="16"/>
  <c r="Y1052" i="16"/>
  <c r="Y1053" i="16"/>
  <c r="Y1054" i="16"/>
  <c r="Y1055" i="16"/>
  <c r="Y1056" i="16"/>
  <c r="Y1057" i="16"/>
  <c r="Y1058" i="16"/>
  <c r="Y1059" i="16"/>
  <c r="Y1060" i="16"/>
  <c r="Y1061" i="16"/>
  <c r="Y1062" i="16"/>
  <c r="Y1063" i="16"/>
  <c r="Y1064" i="16"/>
  <c r="Y1065" i="16"/>
  <c r="Y1066" i="16"/>
  <c r="Y1067" i="16"/>
  <c r="Y1068" i="16"/>
  <c r="Y1069" i="16"/>
  <c r="Y1070" i="16"/>
  <c r="Y1071" i="16"/>
  <c r="Y1072" i="16"/>
  <c r="Y1073" i="16"/>
  <c r="Y1074" i="16"/>
  <c r="Y1075" i="16"/>
  <c r="Y1076" i="16"/>
  <c r="Y1077" i="16"/>
  <c r="Y1078" i="16"/>
  <c r="Y1079" i="16"/>
  <c r="Y1080" i="16"/>
  <c r="Y1081" i="16"/>
  <c r="Y1082" i="16"/>
  <c r="Y1083" i="16"/>
  <c r="Y1084" i="16"/>
  <c r="Y1085" i="16"/>
  <c r="Y1086" i="16"/>
  <c r="Y1087" i="16"/>
  <c r="Y1088" i="16"/>
  <c r="Y1089" i="16"/>
  <c r="Y1090" i="16"/>
  <c r="Y1091" i="16"/>
  <c r="Y1092" i="16"/>
  <c r="Y1093" i="16"/>
  <c r="Y1094" i="16"/>
  <c r="Y1095" i="16"/>
  <c r="Y1096" i="16"/>
  <c r="Y1097" i="16"/>
  <c r="Y1098" i="16"/>
  <c r="Y1099" i="16"/>
  <c r="Y1100" i="16"/>
  <c r="Y1101" i="16"/>
  <c r="Y1102" i="16"/>
  <c r="Y1103" i="16"/>
  <c r="Y1104" i="16"/>
  <c r="Y1105" i="16"/>
  <c r="Y1106" i="16"/>
  <c r="Y1107" i="16"/>
  <c r="Y1108" i="16"/>
  <c r="Y1109" i="16"/>
  <c r="Y1110" i="16"/>
  <c r="Y1111" i="16"/>
  <c r="Y1112" i="16"/>
  <c r="Y1113" i="16"/>
  <c r="Y1114" i="16"/>
  <c r="Y1115" i="16"/>
  <c r="Y1116" i="16"/>
  <c r="Y1117" i="16"/>
  <c r="Y1118" i="16"/>
  <c r="Y1119" i="16"/>
  <c r="Y1120" i="16"/>
  <c r="Y1121" i="16"/>
  <c r="Y1122" i="16"/>
  <c r="Y1123" i="16"/>
  <c r="Y1124" i="16"/>
  <c r="Y1125" i="16"/>
  <c r="Y1126" i="16"/>
  <c r="Y1127" i="16"/>
  <c r="Y1128" i="16"/>
  <c r="Y1129" i="16"/>
  <c r="Y1130" i="16"/>
  <c r="Y1131" i="16"/>
  <c r="Y1132" i="16"/>
  <c r="Y1133" i="16"/>
  <c r="Y1134" i="16"/>
  <c r="Y1135" i="16"/>
  <c r="Y1136" i="16"/>
  <c r="Y1137" i="16"/>
  <c r="Y1138" i="16"/>
  <c r="Y1139" i="16"/>
  <c r="Y1140" i="16"/>
  <c r="Y1141" i="16"/>
  <c r="Y1142" i="16"/>
  <c r="Y1143" i="16"/>
  <c r="Y1144" i="16"/>
  <c r="Y1145" i="16"/>
  <c r="Y1146" i="16"/>
  <c r="Y1147" i="16"/>
  <c r="Y1148" i="16"/>
  <c r="Y1149" i="16"/>
  <c r="Y1150" i="16"/>
  <c r="Y1151" i="16"/>
  <c r="Y1152" i="16"/>
  <c r="Y1153" i="16"/>
  <c r="Y1154" i="16"/>
  <c r="Y1155" i="16"/>
  <c r="Y1156" i="16"/>
  <c r="Y1157" i="16"/>
  <c r="Y1158" i="16"/>
  <c r="Y1159" i="16"/>
  <c r="Y1160" i="16"/>
  <c r="Y1161" i="16"/>
  <c r="Y1162" i="16"/>
  <c r="Y1163" i="16"/>
  <c r="Y1164" i="16"/>
  <c r="Y1165" i="16"/>
  <c r="Y1166" i="16"/>
  <c r="Y1167" i="16"/>
  <c r="Y1168" i="16"/>
  <c r="Y1169" i="16"/>
  <c r="Y1170" i="16"/>
  <c r="Y1171" i="16"/>
  <c r="Y1172" i="16"/>
  <c r="Y1173" i="16"/>
  <c r="Y1174" i="16"/>
  <c r="Y1175" i="16"/>
  <c r="Y1176" i="16"/>
  <c r="Y1177" i="16"/>
  <c r="Y1178" i="16"/>
  <c r="Y1179" i="16"/>
  <c r="Y1180" i="16"/>
  <c r="Y1181" i="16"/>
  <c r="Y1182" i="16"/>
  <c r="Y1183" i="16"/>
  <c r="Y1184" i="16"/>
  <c r="Y1185" i="16"/>
  <c r="Y1186" i="16"/>
  <c r="Y1187" i="16"/>
  <c r="Y1188" i="16"/>
  <c r="Y1189" i="16"/>
  <c r="Y1190" i="16"/>
  <c r="Y1191" i="16"/>
  <c r="Y1192" i="16"/>
  <c r="Y1193" i="16"/>
  <c r="Y1194" i="16"/>
  <c r="Y1195" i="16"/>
  <c r="Y1196" i="16"/>
  <c r="Y1197" i="16"/>
  <c r="Y1198" i="16"/>
  <c r="Y1199" i="16"/>
  <c r="Y1200" i="16"/>
  <c r="Y1201" i="16"/>
  <c r="Y1202" i="16"/>
  <c r="Y1203" i="16"/>
  <c r="Y1204" i="16"/>
  <c r="Y1205" i="16"/>
  <c r="Y1206" i="16"/>
  <c r="Y1207" i="16"/>
  <c r="Y1208" i="16"/>
  <c r="Y1209" i="16"/>
  <c r="Y1210" i="16"/>
  <c r="Y1211" i="16"/>
  <c r="Y1212" i="16"/>
  <c r="Y1213" i="16"/>
  <c r="Y1214" i="16"/>
  <c r="Y1215" i="16"/>
  <c r="Y1216" i="16"/>
  <c r="Y1217" i="16"/>
  <c r="Y1218" i="16"/>
  <c r="Y1219" i="16"/>
  <c r="Y1220" i="16"/>
  <c r="Y1221" i="16"/>
  <c r="Y1222" i="16"/>
  <c r="Y1223" i="16"/>
  <c r="Y1224" i="16"/>
  <c r="Y1225" i="16"/>
  <c r="Y1226" i="16"/>
  <c r="Y1227" i="16"/>
  <c r="Y1228" i="16"/>
  <c r="Y1229" i="16"/>
  <c r="Y1230" i="16"/>
  <c r="Y1231" i="16"/>
  <c r="Y1232" i="16"/>
  <c r="Y1233" i="16"/>
  <c r="Y1234" i="16"/>
  <c r="Y1235" i="16"/>
  <c r="Y1236" i="16"/>
  <c r="Y1237" i="16"/>
  <c r="Y1238" i="16"/>
  <c r="Y1239" i="16"/>
  <c r="Y1240" i="16"/>
  <c r="Y1241" i="16"/>
  <c r="Y1242" i="16"/>
  <c r="Y1243" i="16"/>
  <c r="Y1244" i="16"/>
  <c r="Y1245" i="16"/>
  <c r="Y1246" i="16"/>
  <c r="Y1247" i="16"/>
  <c r="Y1248" i="16"/>
  <c r="Y1249" i="16"/>
  <c r="Y1250" i="16"/>
  <c r="Y1251" i="16"/>
  <c r="Y1252" i="16"/>
  <c r="Y1253" i="16"/>
  <c r="Y1254" i="16"/>
  <c r="Y1255" i="16"/>
  <c r="Y1256" i="16"/>
  <c r="Y1257" i="16"/>
  <c r="Y1258" i="16"/>
  <c r="Y1259" i="16"/>
  <c r="Y1260" i="16"/>
  <c r="Y1261" i="16"/>
  <c r="Y1262" i="16"/>
  <c r="Y1263" i="16"/>
  <c r="Y1264" i="16"/>
  <c r="Y1265" i="16"/>
  <c r="Y1266" i="16"/>
  <c r="Y1267" i="16"/>
  <c r="Y1268" i="16"/>
  <c r="Y1269" i="16"/>
  <c r="Y1270" i="16"/>
  <c r="Y1271" i="16"/>
  <c r="Y1272" i="16"/>
  <c r="Y1273" i="16"/>
  <c r="Y1274" i="16"/>
  <c r="Y1275" i="16"/>
  <c r="Y1276" i="16"/>
  <c r="Y1277" i="16"/>
  <c r="Y1278" i="16"/>
  <c r="Y1279" i="16"/>
  <c r="Y1280" i="16"/>
  <c r="Y1281" i="16"/>
  <c r="Y1282" i="16"/>
  <c r="Y1283" i="16"/>
  <c r="Y1284" i="16"/>
  <c r="Y1285" i="16"/>
  <c r="Y1286" i="16"/>
  <c r="Y1287" i="16"/>
  <c r="Y1288" i="16"/>
  <c r="Y1289" i="16"/>
  <c r="Y1290" i="16"/>
  <c r="Y1291" i="16"/>
  <c r="Y1292" i="16"/>
  <c r="Y1293" i="16"/>
  <c r="Y1294" i="16"/>
  <c r="Y1295" i="16"/>
  <c r="Y1296" i="16"/>
  <c r="Y1297" i="16"/>
  <c r="Y1298" i="16"/>
  <c r="Y1299" i="16"/>
  <c r="Y1300" i="16"/>
  <c r="Y1301" i="16"/>
  <c r="Y1302" i="16"/>
  <c r="Y1303" i="16"/>
  <c r="Y1304" i="16"/>
  <c r="Y1305" i="16"/>
  <c r="Y1306" i="16"/>
  <c r="Y1307" i="16"/>
  <c r="Y1308" i="16"/>
  <c r="Y1309" i="16"/>
  <c r="Y1310" i="16"/>
  <c r="Y1311" i="16"/>
  <c r="Y1312" i="16"/>
  <c r="Y1313" i="16"/>
  <c r="Y1314" i="16"/>
  <c r="Y1315" i="16"/>
  <c r="Y1316" i="16"/>
  <c r="Y1317" i="16"/>
  <c r="Y1318" i="16"/>
  <c r="Y1319" i="16"/>
  <c r="Y1320" i="16"/>
  <c r="Y1321" i="16"/>
  <c r="Y1322" i="16"/>
  <c r="Y1323" i="16"/>
  <c r="Y1324" i="16"/>
  <c r="Y1325" i="16"/>
  <c r="Y1326" i="16"/>
  <c r="Y1327" i="16"/>
  <c r="Y1328" i="16"/>
  <c r="Y1329" i="16"/>
  <c r="Y1330" i="16"/>
  <c r="Y1331" i="16"/>
  <c r="Y1332" i="16"/>
  <c r="Y1333" i="16"/>
  <c r="Y1334" i="16"/>
  <c r="Y1335" i="16"/>
  <c r="Y1336" i="16"/>
  <c r="Y1337" i="16"/>
  <c r="Y1338" i="16"/>
  <c r="Y1339" i="16"/>
  <c r="Y1340" i="16"/>
  <c r="Y1341" i="16"/>
  <c r="Y1342" i="16"/>
  <c r="Y1343" i="16"/>
  <c r="Y1344" i="16"/>
  <c r="Y1345" i="16"/>
  <c r="Y1346" i="16"/>
  <c r="Y1347" i="16"/>
  <c r="Y1348" i="16"/>
  <c r="Y1349" i="16"/>
  <c r="Y1350" i="16"/>
  <c r="Y1351" i="16"/>
  <c r="Y1352" i="16"/>
  <c r="Y1353" i="16"/>
  <c r="Y1354" i="16"/>
  <c r="Y1355" i="16"/>
  <c r="Y1356" i="16"/>
  <c r="Y1357" i="16"/>
  <c r="Y1358" i="16"/>
  <c r="Y1359" i="16"/>
  <c r="Y1360" i="16"/>
  <c r="Y1361" i="16"/>
  <c r="Y1362" i="16"/>
  <c r="Y1363" i="16"/>
  <c r="Y1364" i="16"/>
  <c r="Y1365" i="16"/>
  <c r="Y1366" i="16"/>
  <c r="Y1367" i="16"/>
  <c r="Y1368" i="16"/>
  <c r="Y1369" i="16"/>
  <c r="Y1370" i="16"/>
  <c r="Y1371" i="16"/>
  <c r="Y1372" i="16"/>
  <c r="Y1373" i="16"/>
  <c r="Y1374" i="16"/>
  <c r="Y1375" i="16"/>
  <c r="Y1376" i="16"/>
  <c r="Y1377" i="16"/>
  <c r="Y1378" i="16"/>
  <c r="Y1379" i="16"/>
  <c r="Y1380" i="16"/>
  <c r="Y1381" i="16"/>
  <c r="Y1382" i="16"/>
  <c r="Y1383" i="16"/>
  <c r="Y1384" i="16"/>
  <c r="Y1385" i="16"/>
  <c r="Y1386" i="16"/>
  <c r="Y1387" i="16"/>
  <c r="Y1388" i="16"/>
  <c r="Y1389" i="16"/>
  <c r="Y1390" i="16"/>
  <c r="Y1391" i="16"/>
  <c r="Y1392" i="16"/>
  <c r="Y1393" i="16"/>
  <c r="Y1394" i="16"/>
  <c r="Y1395" i="16"/>
  <c r="Y1396" i="16"/>
  <c r="Y1397" i="16"/>
  <c r="Y1398" i="16"/>
  <c r="Y1399" i="16"/>
  <c r="Y1400" i="16"/>
  <c r="Y1401" i="16"/>
  <c r="Y1402" i="16"/>
  <c r="Y1403" i="16"/>
  <c r="Y1404" i="16"/>
  <c r="Y1405" i="16"/>
  <c r="Y1406" i="16"/>
  <c r="Y1407" i="16"/>
  <c r="Y1408" i="16"/>
  <c r="Y1409" i="16"/>
  <c r="Y1410" i="16"/>
  <c r="Y1411" i="16"/>
  <c r="Y1412" i="16"/>
  <c r="Y1413" i="16"/>
  <c r="Y1414" i="16"/>
  <c r="Y1415" i="16"/>
  <c r="Y1416" i="16"/>
  <c r="Y1417" i="16"/>
  <c r="Y1418" i="16"/>
  <c r="Y1419" i="16"/>
  <c r="Y1420" i="16"/>
  <c r="Y1421" i="16"/>
  <c r="Y1422" i="16"/>
  <c r="Y1423" i="16"/>
  <c r="Y1424" i="16"/>
  <c r="Y1425" i="16"/>
  <c r="Y1426" i="16"/>
  <c r="Y1427" i="16"/>
  <c r="Y1428" i="16"/>
  <c r="Y1429" i="16"/>
  <c r="Y1430" i="16"/>
  <c r="Y1431" i="16"/>
  <c r="Y1432" i="16"/>
  <c r="Y1433" i="16"/>
  <c r="Y1434" i="16"/>
  <c r="Y1435" i="16"/>
  <c r="Y1436" i="16"/>
  <c r="Y1437" i="16"/>
  <c r="Y1438" i="16"/>
  <c r="Y1439" i="16"/>
  <c r="Y1440" i="16"/>
  <c r="Y1441" i="16"/>
  <c r="Y1442" i="16"/>
  <c r="Y1443" i="16"/>
  <c r="Y1444" i="16"/>
  <c r="Y1445" i="16"/>
  <c r="Y1446" i="16"/>
  <c r="Y1447" i="16"/>
  <c r="Y1448" i="16"/>
  <c r="Y1449" i="16"/>
  <c r="Y1450" i="16"/>
  <c r="Y1451" i="16"/>
  <c r="Y1452" i="16"/>
  <c r="Y1453" i="16"/>
  <c r="Y1454" i="16"/>
  <c r="Y1455" i="16"/>
  <c r="Y1456" i="16"/>
  <c r="Y1457" i="16"/>
  <c r="Y1458" i="16"/>
  <c r="Y1459" i="16"/>
  <c r="Y1460" i="16"/>
  <c r="Y1461" i="16"/>
  <c r="Y1462" i="16"/>
  <c r="Y1463" i="16"/>
  <c r="Y1464" i="16"/>
  <c r="Y1465" i="16"/>
  <c r="Y1466" i="16"/>
  <c r="Y1467" i="16"/>
  <c r="Y1468" i="16"/>
  <c r="Y1469" i="16"/>
  <c r="Y1470" i="16"/>
  <c r="Y1471" i="16"/>
  <c r="Y1472" i="16"/>
  <c r="Y1473" i="16"/>
  <c r="Y1474" i="16"/>
  <c r="Y1475" i="16"/>
  <c r="Y1476" i="16"/>
  <c r="Y1477" i="16"/>
  <c r="Y1478" i="16"/>
  <c r="Y1479" i="16"/>
  <c r="Y1480" i="16"/>
  <c r="Y1481" i="16"/>
  <c r="Y1482" i="16"/>
  <c r="Y1483" i="16"/>
  <c r="Y1484" i="16"/>
  <c r="Y1485" i="16"/>
  <c r="Y1486" i="16"/>
  <c r="Y1487" i="16"/>
  <c r="Y1488" i="16"/>
  <c r="Y1489" i="16"/>
  <c r="Y1490" i="16"/>
  <c r="Y1491" i="16"/>
  <c r="Y1492" i="16"/>
  <c r="Y1493" i="16"/>
  <c r="Y1494" i="16"/>
  <c r="Y1495" i="16"/>
  <c r="Y1496" i="16"/>
  <c r="Y1497" i="16"/>
  <c r="Y1498" i="16"/>
  <c r="Y1499" i="16"/>
  <c r="Y1500" i="16"/>
  <c r="Y1501" i="16"/>
  <c r="Y1502" i="16"/>
  <c r="Y1503" i="16"/>
  <c r="Y1504" i="16"/>
  <c r="Y1505" i="16"/>
  <c r="Y1506" i="16"/>
  <c r="Y1507" i="16"/>
  <c r="Y1508" i="16"/>
  <c r="Y1509" i="16"/>
  <c r="Y1510" i="16"/>
  <c r="Y1511" i="16"/>
  <c r="Y1512" i="16"/>
  <c r="Y1513" i="16"/>
  <c r="Y1514" i="16"/>
  <c r="Y1515" i="16"/>
  <c r="Y1516" i="16"/>
  <c r="Y1517" i="16"/>
  <c r="Y1518" i="16"/>
  <c r="Y1519" i="16"/>
  <c r="Y1520" i="16"/>
  <c r="Y1521" i="16"/>
  <c r="Y1522" i="16"/>
  <c r="Y1523" i="16"/>
  <c r="Y1524" i="16"/>
  <c r="Y1525" i="16"/>
  <c r="Y1526" i="16"/>
  <c r="Y1527" i="16"/>
  <c r="Y1528" i="16"/>
  <c r="Y1529" i="16"/>
  <c r="Y1530" i="16"/>
  <c r="Y1531" i="16"/>
  <c r="Y1532" i="16"/>
  <c r="Y1533" i="16"/>
  <c r="Y1534" i="16"/>
  <c r="Y1535" i="16"/>
  <c r="Y1536" i="16"/>
  <c r="Y1537" i="16"/>
  <c r="Y1538" i="16"/>
  <c r="Y1539" i="16"/>
  <c r="Y1540" i="16"/>
  <c r="Y1541" i="16"/>
  <c r="Y1542" i="16"/>
  <c r="Y1543" i="16"/>
  <c r="Y1544" i="16"/>
  <c r="Y1545" i="16"/>
  <c r="Y1546" i="16"/>
  <c r="Y1547" i="16"/>
  <c r="Y1548" i="16"/>
  <c r="Y1549" i="16"/>
  <c r="Y1550" i="16"/>
  <c r="Y1551" i="16"/>
  <c r="Y1552" i="16"/>
  <c r="Y1553" i="16"/>
  <c r="Y1554" i="16"/>
  <c r="Y1555" i="16"/>
  <c r="Y1556" i="16"/>
  <c r="Y1557" i="16"/>
  <c r="Y1558" i="16"/>
  <c r="Y1559" i="16"/>
  <c r="Y1560" i="16"/>
  <c r="Y1561" i="16"/>
  <c r="Y1562" i="16"/>
  <c r="Y1563" i="16"/>
  <c r="Y1564" i="16"/>
  <c r="Y1565" i="16"/>
  <c r="Y1566" i="16"/>
  <c r="Y1567" i="16"/>
  <c r="Y1568" i="16"/>
  <c r="Y1569" i="16"/>
  <c r="Y1570" i="16"/>
  <c r="Y1571" i="16"/>
  <c r="Y1572" i="16"/>
  <c r="Y1573" i="16"/>
  <c r="Y1574" i="16"/>
  <c r="Y1575" i="16"/>
  <c r="Y1576" i="16"/>
  <c r="Y1577" i="16"/>
  <c r="Y1578" i="16"/>
  <c r="Y1579" i="16"/>
  <c r="Y1580" i="16"/>
  <c r="Y1581" i="16"/>
  <c r="Y1582" i="16"/>
  <c r="Y1583" i="16"/>
  <c r="Y1584" i="16"/>
  <c r="Y1585" i="16"/>
  <c r="Y1586" i="16"/>
  <c r="Y1587" i="16"/>
  <c r="Y1588" i="16"/>
  <c r="Y1589" i="16"/>
  <c r="Y1590" i="16"/>
  <c r="Y1591" i="16"/>
  <c r="Y1592" i="16"/>
  <c r="Y1593" i="16"/>
  <c r="Y1594" i="16"/>
  <c r="Y1595" i="16"/>
  <c r="Y1596" i="16"/>
  <c r="Y1597" i="16"/>
  <c r="Y1598" i="16"/>
  <c r="Y1599" i="16"/>
  <c r="Y1600" i="16"/>
  <c r="Y1601" i="16"/>
  <c r="Y1602" i="16"/>
  <c r="Y1603" i="16"/>
  <c r="Y1604" i="16"/>
  <c r="Y1605" i="16"/>
  <c r="Y1606" i="16"/>
  <c r="Y1607" i="16"/>
  <c r="Y1608" i="16"/>
  <c r="Y1609" i="16"/>
  <c r="Y1610" i="16"/>
  <c r="Y1611" i="16"/>
  <c r="Y1612" i="16"/>
  <c r="Y1613" i="16"/>
  <c r="Y1614" i="16"/>
  <c r="Y1615" i="16"/>
  <c r="Y1616" i="16"/>
  <c r="Y1617" i="16"/>
  <c r="Y1618" i="16"/>
  <c r="Y1619" i="16"/>
  <c r="Y1620" i="16"/>
  <c r="Y1621" i="16"/>
  <c r="Y1622" i="16"/>
  <c r="Y1623" i="16"/>
  <c r="Y1624" i="16"/>
  <c r="Y1625" i="16"/>
  <c r="Y1626" i="16"/>
  <c r="Y1627" i="16"/>
  <c r="Y1628" i="16"/>
  <c r="Y1629" i="16"/>
  <c r="Y1630" i="16"/>
  <c r="Y1631" i="16"/>
  <c r="Y1632" i="16"/>
  <c r="Y1633" i="16"/>
  <c r="Y1634" i="16"/>
  <c r="Y1635" i="16"/>
  <c r="Y1636" i="16"/>
  <c r="Y1637" i="16"/>
  <c r="Y1638" i="16"/>
  <c r="Y1639" i="16"/>
  <c r="Y1640" i="16"/>
  <c r="Y1641" i="16"/>
  <c r="Y1642" i="16"/>
  <c r="Y1643" i="16"/>
  <c r="Y1644" i="16"/>
  <c r="Y1645" i="16"/>
  <c r="Y1646" i="16"/>
  <c r="Y1647" i="16"/>
  <c r="Y1648" i="16"/>
  <c r="Y1649" i="16"/>
  <c r="Y1650" i="16"/>
  <c r="Y1651" i="16"/>
  <c r="Y1652" i="16"/>
  <c r="Y1653" i="16"/>
  <c r="Y1654" i="16"/>
  <c r="Y1655" i="16"/>
  <c r="Y1656" i="16"/>
  <c r="Y1657" i="16"/>
  <c r="Y1658" i="16"/>
  <c r="Y1659" i="16"/>
  <c r="Y1660" i="16"/>
  <c r="Y1661" i="16"/>
  <c r="Y1662" i="16"/>
  <c r="Y1663" i="16"/>
  <c r="Y1664" i="16"/>
  <c r="Y1665" i="16"/>
  <c r="Y1666" i="16"/>
  <c r="Y1667" i="16"/>
  <c r="Y1668" i="16"/>
  <c r="Y1669" i="16"/>
  <c r="Y1670" i="16"/>
  <c r="Y1671" i="16"/>
  <c r="Y1672" i="16"/>
  <c r="Y1673" i="16"/>
  <c r="Y1674" i="16"/>
  <c r="Y1675" i="16"/>
  <c r="Y1676" i="16"/>
  <c r="Y1677" i="16"/>
  <c r="Y1678" i="16"/>
  <c r="Y1679" i="16"/>
  <c r="Y1680" i="16"/>
  <c r="Y1681" i="16"/>
  <c r="Y1682" i="16"/>
  <c r="Y1683" i="16"/>
  <c r="Y1684" i="16"/>
  <c r="Y1685" i="16"/>
  <c r="Y1686" i="16"/>
  <c r="Y1687" i="16"/>
  <c r="Y1688" i="16"/>
  <c r="Y1689" i="16"/>
  <c r="Y1690" i="16"/>
  <c r="Y1691" i="16"/>
  <c r="Y1692" i="16"/>
  <c r="Y1693" i="16"/>
  <c r="Y1694" i="16"/>
  <c r="Y1695" i="16"/>
  <c r="Y1696" i="16"/>
  <c r="Y1697" i="16"/>
  <c r="Y1698" i="16"/>
  <c r="Y1699" i="16"/>
  <c r="Y1700" i="16"/>
  <c r="Y1701" i="16"/>
  <c r="Y1702" i="16"/>
  <c r="Y1703" i="16"/>
  <c r="Y1704" i="16"/>
  <c r="Y1705" i="16"/>
  <c r="Y1706" i="16"/>
  <c r="Y1707" i="16"/>
  <c r="Y1708" i="16"/>
  <c r="Y1709" i="16"/>
  <c r="Y1710" i="16"/>
  <c r="Y1711" i="16"/>
  <c r="Y1712" i="16"/>
  <c r="Y1713" i="16"/>
  <c r="Y1714" i="16"/>
  <c r="Y1715" i="16"/>
  <c r="Y1716" i="16"/>
  <c r="Y1717" i="16"/>
  <c r="Y1718" i="16"/>
  <c r="Y1719" i="16"/>
  <c r="Y1720" i="16"/>
  <c r="Y1721" i="16"/>
  <c r="Y1722" i="16"/>
  <c r="Y1723" i="16"/>
  <c r="Y1724" i="16"/>
  <c r="Y1725" i="16"/>
  <c r="Y1726" i="16"/>
  <c r="Y1727" i="16"/>
  <c r="Y1728" i="16"/>
  <c r="Y1729" i="16"/>
  <c r="Y1730" i="16"/>
  <c r="Y1731" i="16"/>
  <c r="Y1732" i="16"/>
  <c r="Y1733" i="16"/>
  <c r="Y1734" i="16"/>
  <c r="Y1735" i="16"/>
  <c r="Y1736" i="16"/>
  <c r="Y1737" i="16"/>
  <c r="Y1738" i="16"/>
  <c r="Y1739" i="16"/>
  <c r="Y1740" i="16"/>
  <c r="Y1741" i="16"/>
  <c r="Y1742" i="16"/>
  <c r="Y1743" i="16"/>
  <c r="Y1744" i="16"/>
  <c r="Y1745" i="16"/>
  <c r="Y1746" i="16"/>
  <c r="Y1747" i="16"/>
  <c r="Y1748" i="16"/>
  <c r="Y1749" i="16"/>
  <c r="Y1750" i="16"/>
  <c r="Y1751" i="16"/>
  <c r="Y1752" i="16"/>
  <c r="Y1753" i="16"/>
  <c r="Y1754" i="16"/>
  <c r="Y1755" i="16"/>
  <c r="Y1756" i="16"/>
  <c r="Y1757" i="16"/>
  <c r="Y1758" i="16"/>
  <c r="Y1759" i="16"/>
  <c r="Y1760" i="16"/>
  <c r="Y1761" i="16"/>
  <c r="Y1762" i="16"/>
  <c r="Y1763" i="16"/>
  <c r="Y1764" i="16"/>
  <c r="Y1765" i="16"/>
  <c r="Y1766" i="16"/>
  <c r="Y1767" i="16"/>
  <c r="Y1768" i="16"/>
  <c r="Y1769" i="16"/>
  <c r="Y1770" i="16"/>
  <c r="Y1771" i="16"/>
  <c r="Y1772" i="16"/>
  <c r="Y1773" i="16"/>
  <c r="Y1774" i="16"/>
  <c r="Y1775" i="16"/>
  <c r="Y1776" i="16"/>
  <c r="Y1777" i="16"/>
  <c r="Y1778" i="16"/>
  <c r="Y1779" i="16"/>
  <c r="Y1780" i="16"/>
  <c r="Y1781" i="16"/>
  <c r="Y1782" i="16"/>
  <c r="Y1783" i="16"/>
  <c r="Y1784" i="16"/>
  <c r="Y1785" i="16"/>
  <c r="Y1786" i="16"/>
  <c r="Y1787" i="16"/>
  <c r="Y1788" i="16"/>
  <c r="Y1789" i="16"/>
  <c r="Y1790" i="16"/>
  <c r="Y1791" i="16"/>
  <c r="Y1792" i="16"/>
  <c r="Y1793" i="16"/>
  <c r="Y1794" i="16"/>
  <c r="Y1795" i="16"/>
  <c r="Y1796" i="16"/>
  <c r="Y1797" i="16"/>
  <c r="Y1798" i="16"/>
  <c r="Y1799" i="16"/>
  <c r="Y1800" i="16"/>
  <c r="Y1801" i="16"/>
  <c r="Y1802" i="16"/>
  <c r="Y1803" i="16"/>
  <c r="Y1804" i="16"/>
  <c r="Y1805" i="16"/>
  <c r="Y1806" i="16"/>
  <c r="Y1807" i="16"/>
  <c r="Y1808" i="16"/>
  <c r="Y1809" i="16"/>
  <c r="Y1810" i="16"/>
  <c r="Y1811" i="16"/>
  <c r="Y1812" i="16"/>
  <c r="Y1813" i="16"/>
  <c r="Y1814" i="16"/>
  <c r="Y1815" i="16"/>
  <c r="Y1816" i="16"/>
  <c r="Y1817" i="16"/>
  <c r="Y1818" i="16"/>
  <c r="Y1819" i="16"/>
  <c r="Y1820" i="16"/>
  <c r="Y1821" i="16"/>
  <c r="Y1822" i="16"/>
  <c r="Y1823" i="16"/>
  <c r="Y1824" i="16"/>
  <c r="S23" i="1"/>
  <c r="S20" i="1"/>
  <c r="S19" i="1"/>
  <c r="S14" i="1"/>
  <c r="G8" i="1"/>
  <c r="I8" i="1" s="1"/>
  <c r="G7" i="1"/>
  <c r="I7" i="1" s="1"/>
  <c r="G6" i="1"/>
  <c r="I6" i="1" s="1"/>
  <c r="H5" i="1"/>
  <c r="H6" i="1" s="1"/>
  <c r="H7" i="1" s="1"/>
  <c r="H8" i="1" s="1"/>
  <c r="G5" i="1"/>
  <c r="I5" i="1" s="1"/>
  <c r="H4" i="1"/>
  <c r="G4" i="1"/>
  <c r="I4" i="1" s="1"/>
  <c r="H3" i="1"/>
  <c r="G3" i="1"/>
  <c r="I3" i="1" s="1"/>
  <c r="I2" i="1"/>
  <c r="X12" i="16" l="1"/>
  <c r="O4" i="1"/>
  <c r="O6" i="1"/>
  <c r="J3" i="1"/>
  <c r="J4" i="1" s="1"/>
  <c r="J5" i="1" s="1"/>
  <c r="J6" i="1" s="1"/>
  <c r="J7" i="1" s="1"/>
  <c r="J8" i="1" s="1"/>
  <c r="O3" i="1"/>
  <c r="O7" i="1"/>
  <c r="Z12" i="16" l="1"/>
  <c r="X13" i="16"/>
  <c r="K3" i="1"/>
  <c r="L3" i="1" s="1"/>
  <c r="M3" i="1"/>
  <c r="N3" i="1" s="1"/>
  <c r="P3" i="1"/>
  <c r="P6" i="1"/>
  <c r="M6" i="1"/>
  <c r="K6" i="1"/>
  <c r="P7" i="1"/>
  <c r="M7" i="1"/>
  <c r="K7" i="1"/>
  <c r="P4" i="1"/>
  <c r="M4" i="1"/>
  <c r="K4" i="1"/>
  <c r="Z13" i="16" l="1"/>
  <c r="X14" i="16"/>
  <c r="N4" i="1"/>
  <c r="N5" i="1" s="1"/>
  <c r="N6" i="1" s="1"/>
  <c r="N7" i="1" s="1"/>
  <c r="N8" i="1" s="1"/>
  <c r="L4" i="1"/>
  <c r="L5" i="1" s="1"/>
  <c r="L6" i="1" s="1"/>
  <c r="L7" i="1" s="1"/>
  <c r="L8" i="1" s="1"/>
  <c r="X15" i="16" l="1"/>
  <c r="Z14" i="16"/>
  <c r="Z15" i="16" l="1"/>
  <c r="X16" i="16"/>
  <c r="Z16" i="16" l="1"/>
  <c r="X17" i="16"/>
  <c r="Z17" i="16" l="1"/>
  <c r="X18" i="16"/>
  <c r="Z18" i="16" l="1"/>
  <c r="X19" i="16"/>
  <c r="Z19" i="16" l="1"/>
  <c r="X20" i="16"/>
  <c r="Z20" i="16" l="1"/>
  <c r="X21" i="16"/>
  <c r="Z21" i="16" l="1"/>
  <c r="X22" i="16"/>
  <c r="Z22" i="16" l="1"/>
  <c r="X23" i="16"/>
  <c r="Z23" i="16" l="1"/>
  <c r="X24" i="16"/>
  <c r="Z24" i="16" l="1"/>
  <c r="X25" i="16"/>
  <c r="Z25" i="16" l="1"/>
  <c r="X26" i="16"/>
  <c r="X27" i="16" l="1"/>
  <c r="Z26" i="16"/>
  <c r="Z27" i="16" l="1"/>
  <c r="X28" i="16"/>
  <c r="Z28" i="16" l="1"/>
  <c r="X29" i="16"/>
  <c r="Z29" i="16" l="1"/>
  <c r="X30" i="16"/>
  <c r="X31" i="16" l="1"/>
  <c r="Z30" i="16"/>
  <c r="Z31" i="16" l="1"/>
  <c r="X32" i="16"/>
  <c r="Z32" i="16" l="1"/>
  <c r="X33" i="16"/>
  <c r="Z33" i="16" l="1"/>
  <c r="X34" i="16"/>
  <c r="Z34" i="16" l="1"/>
  <c r="X35" i="16"/>
  <c r="Z35" i="16" l="1"/>
  <c r="X36" i="16"/>
  <c r="Z36" i="16" l="1"/>
  <c r="X37" i="16"/>
  <c r="Z37" i="16" l="1"/>
  <c r="X38" i="16"/>
  <c r="Z38" i="16" l="1"/>
  <c r="X39" i="16"/>
  <c r="Z39" i="16" l="1"/>
  <c r="X40" i="16"/>
  <c r="Z40" i="16" l="1"/>
  <c r="X41" i="16"/>
  <c r="Z41" i="16" l="1"/>
  <c r="X42" i="16"/>
  <c r="X43" i="16" l="1"/>
  <c r="Z42" i="16"/>
  <c r="Z43" i="16" l="1"/>
  <c r="X44" i="16"/>
  <c r="Z44" i="16" l="1"/>
  <c r="X45" i="16"/>
  <c r="Z45" i="16" l="1"/>
  <c r="X46" i="16"/>
  <c r="X47" i="16" l="1"/>
  <c r="Z46" i="16"/>
  <c r="Z47" i="16" l="1"/>
  <c r="X48" i="16"/>
  <c r="Z48" i="16" l="1"/>
  <c r="X49" i="16"/>
  <c r="Z49" i="16" l="1"/>
  <c r="X50" i="16"/>
  <c r="Z50" i="16" l="1"/>
  <c r="X51" i="16"/>
  <c r="Z51" i="16" l="1"/>
  <c r="X52" i="16"/>
  <c r="Z52" i="16" l="1"/>
  <c r="X53" i="16"/>
  <c r="Z53" i="16" l="1"/>
  <c r="X54" i="16"/>
  <c r="Z54" i="16" l="1"/>
  <c r="X55" i="16"/>
  <c r="Z55" i="16" l="1"/>
  <c r="X56" i="16"/>
  <c r="Z56" i="16" l="1"/>
  <c r="X57" i="16"/>
  <c r="Z57" i="16" l="1"/>
  <c r="X58" i="16"/>
  <c r="X59" i="16" l="1"/>
  <c r="Z58" i="16"/>
  <c r="Z59" i="16" l="1"/>
  <c r="X60" i="16"/>
  <c r="Z60" i="16" l="1"/>
  <c r="X61" i="16"/>
  <c r="Z61" i="16" l="1"/>
  <c r="X62" i="16"/>
  <c r="X63" i="16" l="1"/>
  <c r="Z62" i="16"/>
  <c r="Z63" i="16" l="1"/>
  <c r="X64" i="16"/>
  <c r="Z64" i="16" l="1"/>
  <c r="X65" i="16"/>
  <c r="Z65" i="16" l="1"/>
  <c r="X66" i="16"/>
  <c r="Z66" i="16" l="1"/>
  <c r="X67" i="16"/>
  <c r="Z67" i="16" l="1"/>
  <c r="X68" i="16"/>
  <c r="Z68" i="16" l="1"/>
  <c r="X69" i="16"/>
  <c r="Z69" i="16" l="1"/>
  <c r="X70" i="16"/>
  <c r="Z70" i="16" l="1"/>
  <c r="X71" i="16"/>
  <c r="Z71" i="16" l="1"/>
  <c r="X72" i="16"/>
  <c r="Z72" i="16" l="1"/>
  <c r="X73" i="16"/>
  <c r="Z73" i="16" l="1"/>
  <c r="X74" i="16"/>
  <c r="X75" i="16" l="1"/>
  <c r="Z74" i="16"/>
  <c r="Z75" i="16" l="1"/>
  <c r="X76" i="16"/>
  <c r="Z76" i="16" l="1"/>
  <c r="X77" i="16"/>
  <c r="Z77" i="16" l="1"/>
  <c r="X78" i="16"/>
  <c r="X79" i="16" l="1"/>
  <c r="Z78" i="16"/>
  <c r="Z79" i="16" l="1"/>
  <c r="X80" i="16"/>
  <c r="Z80" i="16" l="1"/>
  <c r="X81" i="16"/>
  <c r="Z81" i="16" l="1"/>
  <c r="X82" i="16"/>
  <c r="Z82" i="16" l="1"/>
  <c r="X83" i="16"/>
  <c r="Z83" i="16" l="1"/>
  <c r="X84" i="16"/>
  <c r="Z84" i="16" l="1"/>
  <c r="X85" i="16"/>
  <c r="Z85" i="16" l="1"/>
  <c r="X86" i="16"/>
  <c r="Z86" i="16" l="1"/>
  <c r="X87" i="16"/>
  <c r="Z87" i="16" l="1"/>
  <c r="X88" i="16"/>
  <c r="Z88" i="16" l="1"/>
  <c r="X89" i="16"/>
  <c r="Z89" i="16" l="1"/>
  <c r="X90" i="16"/>
  <c r="X91" i="16" l="1"/>
  <c r="Z90" i="16"/>
  <c r="Z91" i="16" l="1"/>
  <c r="X92" i="16"/>
  <c r="Z92" i="16" l="1"/>
  <c r="X93" i="16"/>
  <c r="Z93" i="16" l="1"/>
  <c r="X94" i="16"/>
  <c r="X95" i="16" l="1"/>
  <c r="Z94" i="16"/>
  <c r="Z95" i="16" l="1"/>
  <c r="X96" i="16"/>
  <c r="Z96" i="16" l="1"/>
  <c r="X97" i="16"/>
  <c r="Z97" i="16" l="1"/>
  <c r="X98" i="16"/>
  <c r="Z98" i="16" l="1"/>
  <c r="X99" i="16"/>
  <c r="Z99" i="16" l="1"/>
  <c r="X100" i="16"/>
  <c r="Z100" i="16" l="1"/>
  <c r="X101" i="16"/>
  <c r="Z101" i="16" l="1"/>
  <c r="X102" i="16"/>
  <c r="Z102" i="16" l="1"/>
  <c r="X103" i="16"/>
  <c r="Z103" i="16" l="1"/>
  <c r="X104" i="16"/>
  <c r="Z104" i="16" l="1"/>
  <c r="X105" i="16"/>
  <c r="Z105" i="16" l="1"/>
  <c r="X106" i="16"/>
  <c r="X107" i="16" l="1"/>
  <c r="Z106" i="16"/>
  <c r="Z107" i="16" l="1"/>
  <c r="X108" i="16"/>
  <c r="Z108" i="16" l="1"/>
  <c r="X109" i="16"/>
  <c r="Z109" i="16" l="1"/>
  <c r="X110" i="16"/>
  <c r="X111" i="16" l="1"/>
  <c r="Z110" i="16"/>
  <c r="Z111" i="16" l="1"/>
  <c r="X112" i="16"/>
  <c r="Z112" i="16" l="1"/>
  <c r="X113" i="16"/>
  <c r="Z113" i="16" l="1"/>
  <c r="X114" i="16"/>
  <c r="Z114" i="16" l="1"/>
  <c r="X115" i="16"/>
  <c r="Z115" i="16" l="1"/>
  <c r="X116" i="16"/>
  <c r="Z116" i="16" l="1"/>
  <c r="X117" i="16"/>
  <c r="Z117" i="16" l="1"/>
  <c r="X118" i="16"/>
  <c r="Z118" i="16" l="1"/>
  <c r="X119" i="16"/>
  <c r="Z119" i="16" l="1"/>
  <c r="X120" i="16"/>
  <c r="Z120" i="16" l="1"/>
  <c r="X121" i="16"/>
  <c r="Z121" i="16" l="1"/>
  <c r="X122" i="16"/>
  <c r="X123" i="16" l="1"/>
  <c r="Z122" i="16"/>
  <c r="Z123" i="16" l="1"/>
  <c r="X124" i="16"/>
  <c r="Z124" i="16" l="1"/>
  <c r="X125" i="16"/>
  <c r="Z125" i="16" l="1"/>
  <c r="X126" i="16"/>
  <c r="X127" i="16" l="1"/>
  <c r="Z126" i="16"/>
  <c r="Z127" i="16" l="1"/>
  <c r="X128" i="16"/>
  <c r="Z128" i="16" l="1"/>
  <c r="X129" i="16"/>
  <c r="Z129" i="16" l="1"/>
  <c r="X130" i="16"/>
  <c r="Z130" i="16" l="1"/>
  <c r="X131" i="16"/>
  <c r="Z131" i="16" l="1"/>
  <c r="X132" i="16"/>
  <c r="Z132" i="16" l="1"/>
  <c r="X133" i="16"/>
  <c r="Z133" i="16" l="1"/>
  <c r="X134" i="16"/>
  <c r="Z134" i="16" l="1"/>
  <c r="X135" i="16"/>
  <c r="Z135" i="16" l="1"/>
  <c r="X136" i="16"/>
  <c r="Z136" i="16" l="1"/>
  <c r="X137" i="16"/>
  <c r="Z137" i="16" l="1"/>
  <c r="X138" i="16"/>
  <c r="X139" i="16" l="1"/>
  <c r="Z138" i="16"/>
  <c r="Z139" i="16" l="1"/>
  <c r="X140" i="16"/>
  <c r="Z140" i="16" l="1"/>
  <c r="X141" i="16"/>
  <c r="Z141" i="16" l="1"/>
  <c r="X142" i="16"/>
  <c r="X143" i="16" l="1"/>
  <c r="Z142" i="16"/>
  <c r="Z143" i="16" l="1"/>
  <c r="X144" i="16"/>
  <c r="Z144" i="16" l="1"/>
  <c r="X145" i="16"/>
  <c r="Z145" i="16" l="1"/>
  <c r="X146" i="16"/>
  <c r="Z146" i="16" l="1"/>
  <c r="X147" i="16"/>
  <c r="Z147" i="16" l="1"/>
  <c r="X148" i="16"/>
  <c r="Z148" i="16" l="1"/>
  <c r="X149" i="16"/>
  <c r="Z149" i="16" l="1"/>
  <c r="X150" i="16"/>
  <c r="Z150" i="16" l="1"/>
  <c r="X151" i="16"/>
  <c r="Z151" i="16" l="1"/>
  <c r="X152" i="16"/>
  <c r="Z152" i="16" l="1"/>
  <c r="X153" i="16"/>
  <c r="Z153" i="16" l="1"/>
  <c r="X154" i="16"/>
  <c r="X155" i="16" l="1"/>
  <c r="Z154" i="16"/>
  <c r="Z155" i="16" l="1"/>
  <c r="X156" i="16"/>
  <c r="Z156" i="16" l="1"/>
  <c r="X157" i="16"/>
  <c r="Z157" i="16" l="1"/>
  <c r="X158" i="16"/>
  <c r="X159" i="16" l="1"/>
  <c r="Z158" i="16"/>
  <c r="Z159" i="16" l="1"/>
  <c r="X160" i="16"/>
  <c r="Z160" i="16" l="1"/>
  <c r="X161" i="16"/>
  <c r="Z161" i="16" l="1"/>
  <c r="X162" i="16"/>
  <c r="Z162" i="16" l="1"/>
  <c r="X163" i="16"/>
  <c r="Z163" i="16" l="1"/>
  <c r="X164" i="16"/>
  <c r="Z164" i="16" l="1"/>
  <c r="X165" i="16"/>
  <c r="Z165" i="16" l="1"/>
  <c r="X166" i="16"/>
  <c r="Z166" i="16" l="1"/>
  <c r="X167" i="16"/>
  <c r="Z167" i="16" l="1"/>
  <c r="X168" i="16"/>
  <c r="Z168" i="16" l="1"/>
  <c r="X169" i="16"/>
  <c r="Z169" i="16" l="1"/>
  <c r="X170" i="16"/>
  <c r="X171" i="16" l="1"/>
  <c r="Z170" i="16"/>
  <c r="Z171" i="16" l="1"/>
  <c r="X172" i="16"/>
  <c r="Z172" i="16" l="1"/>
  <c r="X173" i="16"/>
  <c r="Z173" i="16" l="1"/>
  <c r="X174" i="16"/>
  <c r="X175" i="16" l="1"/>
  <c r="Z174" i="16"/>
  <c r="Z175" i="16" l="1"/>
  <c r="X176" i="16"/>
  <c r="Z176" i="16" l="1"/>
  <c r="X177" i="16"/>
  <c r="Z177" i="16" l="1"/>
  <c r="X178" i="16"/>
  <c r="Z178" i="16" l="1"/>
  <c r="X179" i="16"/>
  <c r="Z179" i="16" l="1"/>
  <c r="X180" i="16"/>
  <c r="Z180" i="16" l="1"/>
  <c r="X181" i="16"/>
  <c r="Z181" i="16" l="1"/>
  <c r="X182" i="16"/>
  <c r="Z182" i="16" l="1"/>
  <c r="X183" i="16"/>
  <c r="Z183" i="16" l="1"/>
  <c r="X184" i="16"/>
  <c r="Z184" i="16" l="1"/>
  <c r="X185" i="16"/>
  <c r="Z185" i="16" l="1"/>
  <c r="X186" i="16"/>
  <c r="X187" i="16" l="1"/>
  <c r="Z186" i="16"/>
  <c r="Z187" i="16" l="1"/>
  <c r="X188" i="16"/>
  <c r="Z188" i="16" l="1"/>
  <c r="X189" i="16"/>
  <c r="Z189" i="16" l="1"/>
  <c r="X190" i="16"/>
  <c r="X191" i="16" l="1"/>
  <c r="Z190" i="16"/>
  <c r="Z191" i="16" l="1"/>
  <c r="X192" i="16"/>
  <c r="Z192" i="16" l="1"/>
  <c r="X193" i="16"/>
  <c r="Z193" i="16" l="1"/>
  <c r="X194" i="16"/>
  <c r="Z194" i="16" l="1"/>
  <c r="X195" i="16"/>
  <c r="Z195" i="16" l="1"/>
  <c r="X196" i="16"/>
  <c r="Z196" i="16" l="1"/>
  <c r="X197" i="16"/>
  <c r="Z197" i="16" l="1"/>
  <c r="X198" i="16"/>
  <c r="Z198" i="16" l="1"/>
  <c r="X199" i="16"/>
  <c r="Z199" i="16" l="1"/>
  <c r="X200" i="16"/>
  <c r="Z200" i="16" l="1"/>
  <c r="X201" i="16"/>
  <c r="Z201" i="16" l="1"/>
  <c r="X202" i="16"/>
  <c r="X203" i="16" l="1"/>
  <c r="Z202" i="16"/>
  <c r="Z203" i="16" l="1"/>
  <c r="X204" i="16"/>
  <c r="Z204" i="16" l="1"/>
  <c r="X205" i="16"/>
  <c r="Z205" i="16" l="1"/>
  <c r="X206" i="16"/>
  <c r="X207" i="16" l="1"/>
  <c r="Z206" i="16"/>
  <c r="Z207" i="16" l="1"/>
  <c r="X208" i="16"/>
  <c r="Z208" i="16" l="1"/>
  <c r="X209" i="16"/>
  <c r="Z209" i="16" l="1"/>
  <c r="X210" i="16"/>
  <c r="Z210" i="16" l="1"/>
  <c r="X211" i="16"/>
  <c r="Z211" i="16" l="1"/>
  <c r="X212" i="16"/>
  <c r="Z212" i="16" l="1"/>
  <c r="X213" i="16"/>
  <c r="Z213" i="16" l="1"/>
  <c r="X214" i="16"/>
  <c r="Z214" i="16" l="1"/>
  <c r="X215" i="16"/>
  <c r="Z215" i="16" l="1"/>
  <c r="X216" i="16"/>
  <c r="Z216" i="16" l="1"/>
  <c r="X217" i="16"/>
  <c r="Z217" i="16" l="1"/>
  <c r="X218" i="16"/>
  <c r="X219" i="16" l="1"/>
  <c r="Z218" i="16"/>
  <c r="Z219" i="16" l="1"/>
  <c r="X220" i="16"/>
  <c r="Z220" i="16" l="1"/>
  <c r="X221" i="16"/>
  <c r="Z221" i="16" l="1"/>
  <c r="X222" i="16"/>
  <c r="X223" i="16" l="1"/>
  <c r="Z222" i="16"/>
  <c r="Z223" i="16" l="1"/>
  <c r="X224" i="16"/>
  <c r="Z224" i="16" l="1"/>
  <c r="X225" i="16"/>
  <c r="Z225" i="16" l="1"/>
  <c r="X226" i="16"/>
  <c r="Z226" i="16" l="1"/>
  <c r="X227" i="16"/>
  <c r="Z227" i="16" l="1"/>
  <c r="X228" i="16"/>
  <c r="Z228" i="16" l="1"/>
  <c r="X229" i="16"/>
  <c r="Z229" i="16" l="1"/>
  <c r="X230" i="16"/>
  <c r="Z230" i="16" l="1"/>
  <c r="X231" i="16"/>
  <c r="Z231" i="16" l="1"/>
  <c r="X232" i="16"/>
  <c r="Z232" i="16" l="1"/>
  <c r="X233" i="16"/>
  <c r="Z233" i="16" l="1"/>
  <c r="X234" i="16"/>
  <c r="X235" i="16" l="1"/>
  <c r="Z234" i="16"/>
  <c r="Z235" i="16" l="1"/>
  <c r="X236" i="16"/>
  <c r="Z236" i="16" l="1"/>
  <c r="X237" i="16"/>
  <c r="Z237" i="16" l="1"/>
  <c r="X238" i="16"/>
  <c r="X239" i="16" l="1"/>
  <c r="Z238" i="16"/>
  <c r="Z239" i="16" l="1"/>
  <c r="X240" i="16"/>
  <c r="Z240" i="16" l="1"/>
  <c r="X241" i="16"/>
  <c r="Z241" i="16" l="1"/>
  <c r="X242" i="16"/>
  <c r="Z242" i="16" l="1"/>
  <c r="X243" i="16"/>
  <c r="Z243" i="16" l="1"/>
  <c r="X244" i="16"/>
  <c r="Z244" i="16" l="1"/>
  <c r="X245" i="16"/>
  <c r="Z245" i="16" l="1"/>
  <c r="X246" i="16"/>
  <c r="Z246" i="16" l="1"/>
  <c r="X247" i="16"/>
  <c r="Z247" i="16" l="1"/>
  <c r="X248" i="16"/>
  <c r="Z248" i="16" l="1"/>
  <c r="X249" i="16"/>
  <c r="Z249" i="16" l="1"/>
  <c r="X250" i="16"/>
  <c r="X251" i="16" l="1"/>
  <c r="Z250" i="16"/>
  <c r="Z251" i="16" l="1"/>
  <c r="X252" i="16"/>
  <c r="Z252" i="16" l="1"/>
  <c r="X253" i="16"/>
  <c r="Z253" i="16" l="1"/>
  <c r="X254" i="16"/>
  <c r="X255" i="16" l="1"/>
  <c r="Z254" i="16"/>
  <c r="Z255" i="16" l="1"/>
  <c r="X256" i="16"/>
  <c r="Z256" i="16" l="1"/>
  <c r="X257" i="16"/>
  <c r="Z257" i="16" l="1"/>
  <c r="X258" i="16"/>
  <c r="Z258" i="16" l="1"/>
  <c r="X259" i="16"/>
  <c r="Z259" i="16" l="1"/>
  <c r="X260" i="16"/>
  <c r="Z260" i="16" l="1"/>
  <c r="X261" i="16"/>
  <c r="Z261" i="16" l="1"/>
  <c r="X262" i="16"/>
  <c r="Z262" i="16" l="1"/>
  <c r="X263" i="16"/>
  <c r="Z263" i="16" l="1"/>
  <c r="X264" i="16"/>
  <c r="Z264" i="16" l="1"/>
  <c r="X265" i="16"/>
  <c r="Z265" i="16" l="1"/>
  <c r="X266" i="16"/>
  <c r="X267" i="16" l="1"/>
  <c r="Z266" i="16"/>
  <c r="Z267" i="16" l="1"/>
  <c r="X268" i="16"/>
  <c r="Z268" i="16" l="1"/>
  <c r="X269" i="16"/>
  <c r="Z269" i="16" l="1"/>
  <c r="X270" i="16"/>
  <c r="X271" i="16" l="1"/>
  <c r="Z270" i="16"/>
  <c r="Z271" i="16" l="1"/>
  <c r="X272" i="16"/>
  <c r="Z272" i="16" l="1"/>
  <c r="X273" i="16"/>
  <c r="Z273" i="16" l="1"/>
  <c r="X274" i="16"/>
  <c r="Z274" i="16" l="1"/>
  <c r="X275" i="16"/>
  <c r="Z275" i="16" l="1"/>
  <c r="X276" i="16"/>
  <c r="Z276" i="16" l="1"/>
  <c r="X277" i="16"/>
  <c r="Z277" i="16" l="1"/>
  <c r="X278" i="16"/>
  <c r="Z278" i="16" l="1"/>
  <c r="X279" i="16"/>
  <c r="Z279" i="16" l="1"/>
  <c r="X280" i="16"/>
  <c r="Z280" i="16" l="1"/>
  <c r="X281" i="16"/>
  <c r="Z281" i="16" l="1"/>
  <c r="X282" i="16"/>
  <c r="X283" i="16" l="1"/>
  <c r="Z282" i="16"/>
  <c r="Z283" i="16" l="1"/>
  <c r="X284" i="16"/>
  <c r="Z284" i="16" l="1"/>
  <c r="X285" i="16"/>
  <c r="Z285" i="16" l="1"/>
  <c r="X286" i="16"/>
  <c r="X287" i="16" l="1"/>
  <c r="Z286" i="16"/>
  <c r="Z287" i="16" l="1"/>
  <c r="X288" i="16"/>
  <c r="Z288" i="16" l="1"/>
  <c r="X289" i="16"/>
  <c r="Z289" i="16" l="1"/>
  <c r="X290" i="16"/>
  <c r="Z290" i="16" l="1"/>
  <c r="X291" i="16"/>
  <c r="Z291" i="16" l="1"/>
  <c r="X292" i="16"/>
  <c r="Z292" i="16" l="1"/>
  <c r="X293" i="16"/>
  <c r="Z293" i="16" l="1"/>
  <c r="X294" i="16"/>
  <c r="Z294" i="16" l="1"/>
  <c r="X295" i="16"/>
  <c r="Z295" i="16" l="1"/>
  <c r="X296" i="16"/>
  <c r="Z296" i="16" l="1"/>
  <c r="X297" i="16"/>
  <c r="Z297" i="16" l="1"/>
  <c r="X298" i="16"/>
  <c r="X299" i="16" l="1"/>
  <c r="Z298" i="16"/>
  <c r="Z299" i="16" l="1"/>
  <c r="X300" i="16"/>
  <c r="Z300" i="16" l="1"/>
  <c r="X301" i="16"/>
  <c r="Z301" i="16" l="1"/>
  <c r="X302" i="16"/>
  <c r="X303" i="16" l="1"/>
  <c r="Z302" i="16"/>
  <c r="Z303" i="16" l="1"/>
  <c r="X304" i="16"/>
  <c r="Z304" i="16" l="1"/>
  <c r="X305" i="16"/>
  <c r="Z305" i="16" l="1"/>
  <c r="X306" i="16"/>
  <c r="Z306" i="16" l="1"/>
  <c r="X307" i="16"/>
  <c r="Z307" i="16" l="1"/>
  <c r="X308" i="16"/>
  <c r="Z308" i="16" l="1"/>
  <c r="X309" i="16"/>
  <c r="Z309" i="16" l="1"/>
  <c r="X310" i="16"/>
  <c r="Z310" i="16" l="1"/>
  <c r="X311" i="16"/>
  <c r="Z311" i="16" l="1"/>
  <c r="X312" i="16"/>
  <c r="Z312" i="16" l="1"/>
  <c r="X313" i="16"/>
  <c r="J2" i="5"/>
  <c r="J8" i="5"/>
  <c r="J7" i="5"/>
  <c r="X3" i="16"/>
  <c r="X4" i="16" s="1"/>
  <c r="X5" i="16" s="1"/>
  <c r="X6" i="16" s="1"/>
  <c r="X7" i="16" s="1"/>
  <c r="X8" i="16" s="1"/>
  <c r="X9" i="16" s="1"/>
  <c r="X10" i="16" s="1"/>
  <c r="Z313" i="16" l="1"/>
  <c r="X314" i="16"/>
  <c r="E24" i="16"/>
  <c r="X315" i="16" l="1"/>
  <c r="Z314" i="16"/>
  <c r="E9" i="16"/>
  <c r="G9" i="16" s="1"/>
  <c r="H9" i="16" s="1"/>
  <c r="B8" i="16"/>
  <c r="B7" i="16"/>
  <c r="B6" i="16"/>
  <c r="B5" i="16"/>
  <c r="K15" i="16"/>
  <c r="G15" i="16"/>
  <c r="H15" i="16" s="1"/>
  <c r="E15" i="16"/>
  <c r="B4" i="16"/>
  <c r="K14" i="16"/>
  <c r="G14" i="16"/>
  <c r="H14" i="16" s="1"/>
  <c r="E14" i="16"/>
  <c r="E3" i="16"/>
  <c r="G3" i="16" s="1"/>
  <c r="H3" i="16" s="1"/>
  <c r="Z315" i="16" l="1"/>
  <c r="X316" i="16"/>
  <c r="B10" i="16"/>
  <c r="I3" i="16" s="1"/>
  <c r="E5" i="16"/>
  <c r="G5" i="16" s="1"/>
  <c r="H5" i="16" s="1"/>
  <c r="E7" i="16"/>
  <c r="G7" i="16" s="1"/>
  <c r="H7" i="16" s="1"/>
  <c r="E4" i="16"/>
  <c r="G4" i="16" s="1"/>
  <c r="E6" i="16"/>
  <c r="G6" i="16" s="1"/>
  <c r="H6" i="16" s="1"/>
  <c r="E8" i="16"/>
  <c r="G8" i="16" s="1"/>
  <c r="H8" i="16" s="1"/>
  <c r="Z316" i="16" l="1"/>
  <c r="X317" i="16"/>
  <c r="I4" i="16"/>
  <c r="J4" i="16" s="1"/>
  <c r="I9" i="16"/>
  <c r="J9" i="16" s="1"/>
  <c r="L9" i="16" s="1"/>
  <c r="C25" i="16"/>
  <c r="R1500" i="16" s="1"/>
  <c r="I8" i="16"/>
  <c r="J8" i="16" s="1"/>
  <c r="L8" i="16" s="1"/>
  <c r="I7" i="16"/>
  <c r="J7" i="16" s="1"/>
  <c r="L7" i="16" s="1"/>
  <c r="I6" i="16"/>
  <c r="J6" i="16" s="1"/>
  <c r="L6" i="16" s="1"/>
  <c r="I5" i="16"/>
  <c r="J5" i="16" s="1"/>
  <c r="L5" i="16" s="1"/>
  <c r="G10" i="16"/>
  <c r="H4" i="16"/>
  <c r="J3" i="16"/>
  <c r="E10" i="16"/>
  <c r="Z317" i="16" l="1"/>
  <c r="X318" i="16"/>
  <c r="R1762" i="16"/>
  <c r="R1682" i="16"/>
  <c r="R1652" i="16"/>
  <c r="R1797" i="16"/>
  <c r="R1765" i="16"/>
  <c r="R1483" i="16"/>
  <c r="R1796" i="16"/>
  <c r="R1633" i="16"/>
  <c r="R1553" i="16"/>
  <c r="R1821" i="16"/>
  <c r="R1609" i="16"/>
  <c r="R1596" i="16"/>
  <c r="R1716" i="16"/>
  <c r="R1733" i="16"/>
  <c r="R1731" i="16"/>
  <c r="R1798" i="16"/>
  <c r="R1643" i="16"/>
  <c r="R1820" i="16"/>
  <c r="R1813" i="16"/>
  <c r="R1814" i="16"/>
  <c r="R1511" i="16"/>
  <c r="R1823" i="16"/>
  <c r="R1628" i="16"/>
  <c r="R1811" i="16"/>
  <c r="R1805" i="16"/>
  <c r="R1507" i="16"/>
  <c r="R1750" i="16"/>
  <c r="R1809" i="16"/>
  <c r="R1699" i="16"/>
  <c r="R1817" i="16"/>
  <c r="R1741" i="16"/>
  <c r="R1611" i="16"/>
  <c r="R1753" i="16"/>
  <c r="R1706" i="16"/>
  <c r="R1757" i="16"/>
  <c r="R1818" i="16"/>
  <c r="R1748" i="16"/>
  <c r="R1690" i="16"/>
  <c r="R1660" i="16"/>
  <c r="R1746" i="16"/>
  <c r="R1754" i="16"/>
  <c r="R1755" i="16"/>
  <c r="R1577" i="16"/>
  <c r="R1638" i="16"/>
  <c r="R1786" i="16"/>
  <c r="R1513" i="16"/>
  <c r="R1778" i="16"/>
  <c r="R1702" i="16"/>
  <c r="R1641" i="16"/>
  <c r="R1795" i="16"/>
  <c r="R1771" i="16"/>
  <c r="R1734" i="16"/>
  <c r="R1528" i="16"/>
  <c r="R1769" i="16"/>
  <c r="R1569" i="16"/>
  <c r="R1564" i="16"/>
  <c r="R1807" i="16"/>
  <c r="R1558" i="16"/>
  <c r="R1787" i="16"/>
  <c r="R1721" i="16"/>
  <c r="R1669" i="16"/>
  <c r="R1730" i="16"/>
  <c r="R1749" i="16"/>
  <c r="R1686" i="16"/>
  <c r="R1541" i="16"/>
  <c r="R1761" i="16"/>
  <c r="R1665" i="16"/>
  <c r="R1732" i="16"/>
  <c r="R1801" i="16"/>
  <c r="R1673" i="16"/>
  <c r="R1764" i="16"/>
  <c r="R1494" i="16"/>
  <c r="R1772" i="16"/>
  <c r="R1737" i="16"/>
  <c r="R1661" i="16"/>
  <c r="R1804" i="16"/>
  <c r="R1626" i="16"/>
  <c r="R1547" i="16"/>
  <c r="R1689" i="16"/>
  <c r="R1574" i="16"/>
  <c r="R1594" i="16"/>
  <c r="R1617" i="16"/>
  <c r="R1708" i="16"/>
  <c r="R1740" i="16"/>
  <c r="R1739" i="16"/>
  <c r="R1467" i="16"/>
  <c r="R1720" i="16"/>
  <c r="R1768" i="16"/>
  <c r="R1775" i="16"/>
  <c r="R1747" i="16"/>
  <c r="R1486" i="16"/>
  <c r="R1589" i="16"/>
  <c r="R1599" i="16"/>
  <c r="R1551" i="16"/>
  <c r="R1598" i="16"/>
  <c r="R1674" i="16"/>
  <c r="R1550" i="16"/>
  <c r="R1484" i="16"/>
  <c r="R1539" i="16"/>
  <c r="R1612" i="16"/>
  <c r="R1518" i="16"/>
  <c r="R1381" i="16"/>
  <c r="R1591" i="16"/>
  <c r="R1581" i="16"/>
  <c r="R1443" i="16"/>
  <c r="R1228" i="16"/>
  <c r="R1164" i="16"/>
  <c r="R1100" i="16"/>
  <c r="R1424" i="16"/>
  <c r="R1277" i="16"/>
  <c r="R1405" i="16"/>
  <c r="R1350" i="16"/>
  <c r="R1267" i="16"/>
  <c r="R1637" i="16"/>
  <c r="R1299" i="16"/>
  <c r="R1022" i="16"/>
  <c r="R958" i="16"/>
  <c r="R1146" i="16"/>
  <c r="R1529" i="16"/>
  <c r="R1213" i="16"/>
  <c r="R1069" i="16"/>
  <c r="R992" i="16"/>
  <c r="R1283" i="16"/>
  <c r="R1177" i="16"/>
  <c r="R907" i="16"/>
  <c r="R843" i="16"/>
  <c r="R1039" i="16"/>
  <c r="R1174" i="16"/>
  <c r="R1113" i="16"/>
  <c r="R890" i="16"/>
  <c r="R826" i="16"/>
  <c r="R1111" i="16"/>
  <c r="R1217" i="16"/>
  <c r="R917" i="16"/>
  <c r="R1315" i="16"/>
  <c r="R1102" i="16"/>
  <c r="R1198" i="16"/>
  <c r="R805" i="16"/>
  <c r="R741" i="16"/>
  <c r="R677" i="16"/>
  <c r="R985" i="16"/>
  <c r="R817" i="16"/>
  <c r="R812" i="16"/>
  <c r="R743" i="16"/>
  <c r="R679" i="16"/>
  <c r="R1013" i="16"/>
  <c r="R782" i="16"/>
  <c r="R1538" i="16"/>
  <c r="R714" i="16"/>
  <c r="R568" i="16"/>
  <c r="R504" i="16"/>
  <c r="R760" i="16"/>
  <c r="R916" i="16"/>
  <c r="R660" i="16"/>
  <c r="R563" i="16"/>
  <c r="R499" i="16"/>
  <c r="R756" i="16"/>
  <c r="R493" i="16"/>
  <c r="R396" i="16"/>
  <c r="R332" i="16"/>
  <c r="R268" i="16"/>
  <c r="R772" i="16"/>
  <c r="R513" i="16"/>
  <c r="R832" i="16"/>
  <c r="R450" i="16"/>
  <c r="R386" i="16"/>
  <c r="R322" i="16"/>
  <c r="R258" i="16"/>
  <c r="R1070" i="16"/>
  <c r="R581" i="16"/>
  <c r="R219" i="16"/>
  <c r="R196" i="16"/>
  <c r="R1793" i="16"/>
  <c r="R1759" i="16"/>
  <c r="R1766" i="16"/>
  <c r="R1738" i="16"/>
  <c r="R1710" i="16"/>
  <c r="R1552" i="16"/>
  <c r="R1583" i="16"/>
  <c r="R1546" i="16"/>
  <c r="R1593" i="16"/>
  <c r="R1657" i="16"/>
  <c r="R1503" i="16"/>
  <c r="R1463" i="16"/>
  <c r="R1521" i="16"/>
  <c r="R1475" i="16"/>
  <c r="R1508" i="16"/>
  <c r="R1364" i="16"/>
  <c r="R1554" i="16"/>
  <c r="R1563" i="16"/>
  <c r="R1425" i="16"/>
  <c r="R1224" i="16"/>
  <c r="R1160" i="16"/>
  <c r="R1096" i="16"/>
  <c r="R1407" i="16"/>
  <c r="R1260" i="16"/>
  <c r="R1388" i="16"/>
  <c r="R1338" i="16"/>
  <c r="R1254" i="16"/>
  <c r="R1618" i="16"/>
  <c r="R1249" i="16"/>
  <c r="R1018" i="16"/>
  <c r="R1627" i="16"/>
  <c r="R1105" i="16"/>
  <c r="R1330" i="16"/>
  <c r="R1187" i="16"/>
  <c r="R1052" i="16"/>
  <c r="R988" i="16"/>
  <c r="R1264" i="16"/>
  <c r="R1165" i="16"/>
  <c r="R903" i="16"/>
  <c r="R839" i="16"/>
  <c r="R1025" i="16"/>
  <c r="R1153" i="16"/>
  <c r="R1031" i="16"/>
  <c r="R886" i="16"/>
  <c r="R822" i="16"/>
  <c r="R1097" i="16"/>
  <c r="R1193" i="16"/>
  <c r="R1736" i="16"/>
  <c r="R1296" i="16"/>
  <c r="R1094" i="16"/>
  <c r="R1126" i="16"/>
  <c r="R801" i="16"/>
  <c r="R737" i="16"/>
  <c r="R673" i="16"/>
  <c r="R877" i="16"/>
  <c r="R808" i="16"/>
  <c r="R803" i="16"/>
  <c r="R739" i="16"/>
  <c r="R675" i="16"/>
  <c r="R993" i="16"/>
  <c r="R728" i="16"/>
  <c r="R1190" i="16"/>
  <c r="R668" i="16"/>
  <c r="R564" i="16"/>
  <c r="R500" i="16"/>
  <c r="R750" i="16"/>
  <c r="R837" i="16"/>
  <c r="R623" i="16"/>
  <c r="R559" i="16"/>
  <c r="R495" i="16"/>
  <c r="R625" i="16"/>
  <c r="R474" i="16"/>
  <c r="R392" i="16"/>
  <c r="R328" i="16"/>
  <c r="R264" i="16"/>
  <c r="R752" i="16"/>
  <c r="R505" i="16"/>
  <c r="R640" i="16"/>
  <c r="R446" i="16"/>
  <c r="R382" i="16"/>
  <c r="R318" i="16"/>
  <c r="R254" i="16"/>
  <c r="R738" i="16"/>
  <c r="R526" i="16"/>
  <c r="R215" i="16"/>
  <c r="R1789" i="16"/>
  <c r="R1763" i="16"/>
  <c r="R1752" i="16"/>
  <c r="R1724" i="16"/>
  <c r="R1683" i="16"/>
  <c r="R1536" i="16"/>
  <c r="R1578" i="16"/>
  <c r="R1525" i="16"/>
  <c r="R1556" i="16"/>
  <c r="R1624" i="16"/>
  <c r="R1485" i="16"/>
  <c r="R1434" i="16"/>
  <c r="R1492" i="16"/>
  <c r="R1433" i="16"/>
  <c r="R1460" i="16"/>
  <c r="R1360" i="16"/>
  <c r="R1544" i="16"/>
  <c r="R1534" i="16"/>
  <c r="R1408" i="16"/>
  <c r="R1220" i="16"/>
  <c r="R1156" i="16"/>
  <c r="R1092" i="16"/>
  <c r="R1366" i="16"/>
  <c r="R1712" i="16"/>
  <c r="R1357" i="16"/>
  <c r="R1322" i="16"/>
  <c r="R1704" i="16"/>
  <c r="R1524" i="16"/>
  <c r="R1183" i="16"/>
  <c r="R1014" i="16"/>
  <c r="R1580" i="16"/>
  <c r="R1075" i="16"/>
  <c r="R1305" i="16"/>
  <c r="R1150" i="16"/>
  <c r="R1048" i="16"/>
  <c r="R984" i="16"/>
  <c r="R1227" i="16"/>
  <c r="R1154" i="16"/>
  <c r="R899" i="16"/>
  <c r="R835" i="16"/>
  <c r="R991" i="16"/>
  <c r="R1142" i="16"/>
  <c r="R1017" i="16"/>
  <c r="R882" i="16"/>
  <c r="R818" i="16"/>
  <c r="R1089" i="16"/>
  <c r="R1182" i="16"/>
  <c r="R1559" i="16"/>
  <c r="R1280" i="16"/>
  <c r="R1087" i="16"/>
  <c r="R1077" i="16"/>
  <c r="R797" i="16"/>
  <c r="R733" i="16"/>
  <c r="R669" i="16"/>
  <c r="R860" i="16"/>
  <c r="R1418" i="16"/>
  <c r="R799" i="16"/>
  <c r="R735" i="16"/>
  <c r="R671" i="16"/>
  <c r="R951" i="16"/>
  <c r="R718" i="16"/>
  <c r="R1055" i="16"/>
  <c r="R624" i="16"/>
  <c r="R560" i="16"/>
  <c r="R496" i="16"/>
  <c r="R696" i="16"/>
  <c r="R768" i="16"/>
  <c r="R619" i="16"/>
  <c r="R555" i="16"/>
  <c r="R1238" i="16"/>
  <c r="R570" i="16"/>
  <c r="R467" i="16"/>
  <c r="R388" i="16"/>
  <c r="R324" i="16"/>
  <c r="R1785" i="16"/>
  <c r="R1722" i="16"/>
  <c r="R1743" i="16"/>
  <c r="R1707" i="16"/>
  <c r="R1671" i="16"/>
  <c r="R1531" i="16"/>
  <c r="R1573" i="16"/>
  <c r="R1488" i="16"/>
  <c r="R1540" i="16"/>
  <c r="R1608" i="16"/>
  <c r="R1456" i="16"/>
  <c r="R1417" i="16"/>
  <c r="R1476" i="16"/>
  <c r="R1416" i="16"/>
  <c r="R1454" i="16"/>
  <c r="R1356" i="16"/>
  <c r="R1480" i="16"/>
  <c r="R1516" i="16"/>
  <c r="R1391" i="16"/>
  <c r="R1216" i="16"/>
  <c r="R1152" i="16"/>
  <c r="R1088" i="16"/>
  <c r="R1329" i="16"/>
  <c r="R1570" i="16"/>
  <c r="R1333" i="16"/>
  <c r="R1293" i="16"/>
  <c r="R1659" i="16"/>
  <c r="R1506" i="16"/>
  <c r="R1158" i="16"/>
  <c r="R1010" i="16"/>
  <c r="R1542" i="16"/>
  <c r="R1058" i="16"/>
  <c r="R1286" i="16"/>
  <c r="R1095" i="16"/>
  <c r="R1044" i="16"/>
  <c r="R980" i="16"/>
  <c r="R1219" i="16"/>
  <c r="R1134" i="16"/>
  <c r="R895" i="16"/>
  <c r="R831" i="16"/>
  <c r="R979" i="16"/>
  <c r="R1123" i="16"/>
  <c r="R1003" i="16"/>
  <c r="R878" i="16"/>
  <c r="R814" i="16"/>
  <c r="R1081" i="16"/>
  <c r="R1171" i="16"/>
  <c r="R1281" i="16"/>
  <c r="R1229" i="16"/>
  <c r="R1035" i="16"/>
  <c r="R861" i="16"/>
  <c r="R793" i="16"/>
  <c r="R729" i="16"/>
  <c r="R665" i="16"/>
  <c r="R809" i="16"/>
  <c r="R1323" i="16"/>
  <c r="R795" i="16"/>
  <c r="R731" i="16"/>
  <c r="R667" i="16"/>
  <c r="R942" i="16"/>
  <c r="R692" i="16"/>
  <c r="R798" i="16"/>
  <c r="R620" i="16"/>
  <c r="R556" i="16"/>
  <c r="R492" i="16"/>
  <c r="R674" i="16"/>
  <c r="R758" i="16"/>
  <c r="R615" i="16"/>
  <c r="R551" i="16"/>
  <c r="R932" i="16"/>
  <c r="R561" i="16"/>
  <c r="R448" i="16"/>
  <c r="R384" i="16"/>
  <c r="R320" i="16"/>
  <c r="R256" i="16"/>
  <c r="R1781" i="16"/>
  <c r="R1705" i="16"/>
  <c r="R1703" i="16"/>
  <c r="R1579" i="16"/>
  <c r="R1654" i="16"/>
  <c r="R1526" i="16"/>
  <c r="R1557" i="16"/>
  <c r="R1474" i="16"/>
  <c r="R1535" i="16"/>
  <c r="R1603" i="16"/>
  <c r="R1444" i="16"/>
  <c r="R1400" i="16"/>
  <c r="R1449" i="16"/>
  <c r="R1399" i="16"/>
  <c r="R1442" i="16"/>
  <c r="R1352" i="16"/>
  <c r="R1452" i="16"/>
  <c r="R1497" i="16"/>
  <c r="R1367" i="16"/>
  <c r="R1212" i="16"/>
  <c r="R1148" i="16"/>
  <c r="R1084" i="16"/>
  <c r="R1313" i="16"/>
  <c r="R1533" i="16"/>
  <c r="R1317" i="16"/>
  <c r="R1276" i="16"/>
  <c r="R1527" i="16"/>
  <c r="R1472" i="16"/>
  <c r="R1135" i="16"/>
  <c r="R1006" i="16"/>
  <c r="R1501" i="16"/>
  <c r="R1496" i="16"/>
  <c r="R1247" i="16"/>
  <c r="R1078" i="16"/>
  <c r="R1040" i="16"/>
  <c r="R976" i="16"/>
  <c r="R1205" i="16"/>
  <c r="R1115" i="16"/>
  <c r="R891" i="16"/>
  <c r="R827" i="16"/>
  <c r="R973" i="16"/>
  <c r="R1114" i="16"/>
  <c r="R938" i="16"/>
  <c r="R874" i="16"/>
  <c r="R810" i="16"/>
  <c r="R1066" i="16"/>
  <c r="R1139" i="16"/>
  <c r="R1245" i="16"/>
  <c r="R1169" i="16"/>
  <c r="R1021" i="16"/>
  <c r="R824" i="16"/>
  <c r="R789" i="16"/>
  <c r="R725" i="16"/>
  <c r="R661" i="16"/>
  <c r="R1067" i="16"/>
  <c r="R1063" i="16"/>
  <c r="R791" i="16"/>
  <c r="R727" i="16"/>
  <c r="R663" i="16"/>
  <c r="R1777" i="16"/>
  <c r="R1692" i="16"/>
  <c r="R1656" i="16"/>
  <c r="R1562" i="16"/>
  <c r="R1616" i="16"/>
  <c r="R1510" i="16"/>
  <c r="R1466" i="16"/>
  <c r="R1461" i="16"/>
  <c r="R1519" i="16"/>
  <c r="R1587" i="16"/>
  <c r="R1439" i="16"/>
  <c r="R1383" i="16"/>
  <c r="R1438" i="16"/>
  <c r="R1386" i="16"/>
  <c r="R1437" i="16"/>
  <c r="R1348" i="16"/>
  <c r="R1441" i="16"/>
  <c r="R1487" i="16"/>
  <c r="R1353" i="16"/>
  <c r="R1208" i="16"/>
  <c r="R1144" i="16"/>
  <c r="R1080" i="16"/>
  <c r="R1308" i="16"/>
  <c r="R1464" i="16"/>
  <c r="R1307" i="16"/>
  <c r="R1259" i="16"/>
  <c r="R1490" i="16"/>
  <c r="R1446" i="16"/>
  <c r="R1119" i="16"/>
  <c r="R1002" i="16"/>
  <c r="R1397" i="16"/>
  <c r="R1435" i="16"/>
  <c r="R1237" i="16"/>
  <c r="R1061" i="16"/>
  <c r="R1036" i="16"/>
  <c r="R972" i="16"/>
  <c r="R1186" i="16"/>
  <c r="R1047" i="16"/>
  <c r="R887" i="16"/>
  <c r="R823" i="16"/>
  <c r="R1666" i="16"/>
  <c r="R1106" i="16"/>
  <c r="R934" i="16"/>
  <c r="R870" i="16"/>
  <c r="R806" i="16"/>
  <c r="R1051" i="16"/>
  <c r="R1130" i="16"/>
  <c r="R1230" i="16"/>
  <c r="R1007" i="16"/>
  <c r="R954" i="16"/>
  <c r="R1697" i="16"/>
  <c r="R785" i="16"/>
  <c r="R721" i="16"/>
  <c r="R657" i="16"/>
  <c r="R912" i="16"/>
  <c r="R881" i="16"/>
  <c r="R787" i="16"/>
  <c r="R723" i="16"/>
  <c r="R659" i="16"/>
  <c r="R857" i="16"/>
  <c r="R1676" i="16"/>
  <c r="R734" i="16"/>
  <c r="R612" i="16"/>
  <c r="R548" i="16"/>
  <c r="R484" i="16"/>
  <c r="R628" i="16"/>
  <c r="R654" i="16"/>
  <c r="R607" i="16"/>
  <c r="R543" i="16"/>
  <c r="R848" i="16"/>
  <c r="R494" i="16"/>
  <c r="R440" i="16"/>
  <c r="R376" i="16"/>
  <c r="R312" i="16"/>
  <c r="R248" i="16"/>
  <c r="R577" i="16"/>
  <c r="R630" i="16"/>
  <c r="R885" i="16"/>
  <c r="R430" i="16"/>
  <c r="R366" i="16"/>
  <c r="R302" i="16"/>
  <c r="R969" i="16"/>
  <c r="R618" i="16"/>
  <c r="R646" i="16"/>
  <c r="R187" i="16"/>
  <c r="R1745" i="16"/>
  <c r="R1675" i="16"/>
  <c r="R1639" i="16"/>
  <c r="R1545" i="16"/>
  <c r="R1600" i="16"/>
  <c r="R1505" i="16"/>
  <c r="R1792" i="16"/>
  <c r="R1808" i="16"/>
  <c r="R1514" i="16"/>
  <c r="R1582" i="16"/>
  <c r="R1426" i="16"/>
  <c r="R1370" i="16"/>
  <c r="R1421" i="16"/>
  <c r="R1369" i="16"/>
  <c r="R1420" i="16"/>
  <c r="R1344" i="16"/>
  <c r="R1432" i="16"/>
  <c r="R1459" i="16"/>
  <c r="R1335" i="16"/>
  <c r="R1204" i="16"/>
  <c r="R1140" i="16"/>
  <c r="R1076" i="16"/>
  <c r="R1290" i="16"/>
  <c r="R1451" i="16"/>
  <c r="R1302" i="16"/>
  <c r="R1585" i="16"/>
  <c r="R1473" i="16"/>
  <c r="R1410" i="16"/>
  <c r="R1101" i="16"/>
  <c r="R998" i="16"/>
  <c r="R1376" i="16"/>
  <c r="R1345" i="16"/>
  <c r="R1214" i="16"/>
  <c r="R1327" i="16"/>
  <c r="R1032" i="16"/>
  <c r="R968" i="16"/>
  <c r="R1173" i="16"/>
  <c r="R1033" i="16"/>
  <c r="R883" i="16"/>
  <c r="R819" i="16"/>
  <c r="R1445" i="16"/>
  <c r="R1098" i="16"/>
  <c r="R930" i="16"/>
  <c r="R866" i="16"/>
  <c r="R1347" i="16"/>
  <c r="R1037" i="16"/>
  <c r="R1015" i="16"/>
  <c r="R1159" i="16"/>
  <c r="R1427" i="16"/>
  <c r="R1548" i="16"/>
  <c r="R1470" i="16"/>
  <c r="R781" i="16"/>
  <c r="R717" i="16"/>
  <c r="R653" i="16"/>
  <c r="R888" i="16"/>
  <c r="R864" i="16"/>
  <c r="R783" i="16"/>
  <c r="R719" i="16"/>
  <c r="R655" i="16"/>
  <c r="R1543" i="16"/>
  <c r="R1125" i="16"/>
  <c r="R690" i="16"/>
  <c r="R608" i="16"/>
  <c r="R544" i="16"/>
  <c r="R480" i="16"/>
  <c r="R1250" i="16"/>
  <c r="R632" i="16"/>
  <c r="R603" i="16"/>
  <c r="R539" i="16"/>
  <c r="R776" i="16"/>
  <c r="R487" i="16"/>
  <c r="R436" i="16"/>
  <c r="R372" i="16"/>
  <c r="R308" i="16"/>
  <c r="R244" i="16"/>
  <c r="R486" i="16"/>
  <c r="R602" i="16"/>
  <c r="R829" i="16"/>
  <c r="R426" i="16"/>
  <c r="R362" i="16"/>
  <c r="R298" i="16"/>
  <c r="R856" i="16"/>
  <c r="R609" i="16"/>
  <c r="R617" i="16"/>
  <c r="R949" i="16"/>
  <c r="R1729" i="16"/>
  <c r="R1658" i="16"/>
  <c r="R1622" i="16"/>
  <c r="R1532" i="16"/>
  <c r="R1595" i="16"/>
  <c r="R1489" i="16"/>
  <c r="R1776" i="16"/>
  <c r="R1751" i="16"/>
  <c r="R1509" i="16"/>
  <c r="R1566" i="16"/>
  <c r="R1409" i="16"/>
  <c r="R1774" i="16"/>
  <c r="R1404" i="16"/>
  <c r="R1799" i="16"/>
  <c r="R1403" i="16"/>
  <c r="R1340" i="16"/>
  <c r="R1415" i="16"/>
  <c r="R1436" i="16"/>
  <c r="R1319" i="16"/>
  <c r="R1200" i="16"/>
  <c r="R1136" i="16"/>
  <c r="R1072" i="16"/>
  <c r="R1273" i="16"/>
  <c r="R1431" i="16"/>
  <c r="R1289" i="16"/>
  <c r="R1448" i="16"/>
  <c r="R1394" i="16"/>
  <c r="R1393" i="16"/>
  <c r="R1071" i="16"/>
  <c r="R994" i="16"/>
  <c r="R1346" i="16"/>
  <c r="R1331" i="16"/>
  <c r="R1194" i="16"/>
  <c r="R1304" i="16"/>
  <c r="R1028" i="16"/>
  <c r="R964" i="16"/>
  <c r="R1149" i="16"/>
  <c r="R957" i="16"/>
  <c r="R879" i="16"/>
  <c r="R815" i="16"/>
  <c r="R1380" i="16"/>
  <c r="R1083" i="16"/>
  <c r="R926" i="16"/>
  <c r="R862" i="16"/>
  <c r="R1233" i="16"/>
  <c r="R989" i="16"/>
  <c r="R995" i="16"/>
  <c r="R1138" i="16"/>
  <c r="R1363" i="16"/>
  <c r="R1261" i="16"/>
  <c r="R1354" i="16"/>
  <c r="R777" i="16"/>
  <c r="R713" i="16"/>
  <c r="R649" i="16"/>
  <c r="R1266" i="16"/>
  <c r="R1211" i="16"/>
  <c r="R779" i="16"/>
  <c r="R715" i="16"/>
  <c r="R651" i="16"/>
  <c r="R1310" i="16"/>
  <c r="R1011" i="16"/>
  <c r="R676" i="16"/>
  <c r="R604" i="16"/>
  <c r="R540" i="16"/>
  <c r="R476" i="16"/>
  <c r="R889" i="16"/>
  <c r="R1384" i="16"/>
  <c r="R599" i="16"/>
  <c r="R535" i="16"/>
  <c r="R766" i="16"/>
  <c r="R481" i="16"/>
  <c r="R432" i="16"/>
  <c r="R368" i="16"/>
  <c r="R304" i="16"/>
  <c r="R240" i="16"/>
  <c r="R479" i="16"/>
  <c r="R593" i="16"/>
  <c r="R784" i="16"/>
  <c r="R422" i="16"/>
  <c r="R358" i="16"/>
  <c r="R294" i="16"/>
  <c r="R802" i="16"/>
  <c r="R554" i="16"/>
  <c r="R522" i="16"/>
  <c r="R686" i="16"/>
  <c r="R1725" i="16"/>
  <c r="R1530" i="16"/>
  <c r="R1605" i="16"/>
  <c r="R1515" i="16"/>
  <c r="R1590" i="16"/>
  <c r="R1479" i="16"/>
  <c r="R1728" i="16"/>
  <c r="R1714" i="16"/>
  <c r="R1493" i="16"/>
  <c r="R1561" i="16"/>
  <c r="R1392" i="16"/>
  <c r="R1760" i="16"/>
  <c r="R1387" i="16"/>
  <c r="R1717" i="16"/>
  <c r="R1390" i="16"/>
  <c r="R1336" i="16"/>
  <c r="R1402" i="16"/>
  <c r="R1419" i="16"/>
  <c r="R1295" i="16"/>
  <c r="R1196" i="16"/>
  <c r="R1132" i="16"/>
  <c r="R1068" i="16"/>
  <c r="R1256" i="16"/>
  <c r="R1312" i="16"/>
  <c r="R1272" i="16"/>
  <c r="R1429" i="16"/>
  <c r="R1377" i="16"/>
  <c r="R1362" i="16"/>
  <c r="R1054" i="16"/>
  <c r="R990" i="16"/>
  <c r="R1309" i="16"/>
  <c r="R1297" i="16"/>
  <c r="R1181" i="16"/>
  <c r="R1274" i="16"/>
  <c r="R1024" i="16"/>
  <c r="R960" i="16"/>
  <c r="R1143" i="16"/>
  <c r="R939" i="16"/>
  <c r="R875" i="16"/>
  <c r="R811" i="16"/>
  <c r="R1325" i="16"/>
  <c r="R1053" i="16"/>
  <c r="R922" i="16"/>
  <c r="R858" i="16"/>
  <c r="R1207" i="16"/>
  <c r="R983" i="16"/>
  <c r="R971" i="16"/>
  <c r="R1129" i="16"/>
  <c r="R1314" i="16"/>
  <c r="R1243" i="16"/>
  <c r="R1099" i="16"/>
  <c r="R773" i="16"/>
  <c r="R709" i="16"/>
  <c r="R645" i="16"/>
  <c r="R1178" i="16"/>
  <c r="R1141" i="16"/>
  <c r="R775" i="16"/>
  <c r="R711" i="16"/>
  <c r="R647" i="16"/>
  <c r="R1253" i="16"/>
  <c r="R945" i="16"/>
  <c r="R650" i="16"/>
  <c r="R600" i="16"/>
  <c r="R536" i="16"/>
  <c r="R472" i="16"/>
  <c r="R796" i="16"/>
  <c r="R1241" i="16"/>
  <c r="R595" i="16"/>
  <c r="R531" i="16"/>
  <c r="R712" i="16"/>
  <c r="R462" i="16"/>
  <c r="R428" i="16"/>
  <c r="R364" i="16"/>
  <c r="R300" i="16"/>
  <c r="R236" i="16"/>
  <c r="R473" i="16"/>
  <c r="R538" i="16"/>
  <c r="R764" i="16"/>
  <c r="R418" i="16"/>
  <c r="R354" i="16"/>
  <c r="R290" i="16"/>
  <c r="R762" i="16"/>
  <c r="R545" i="16"/>
  <c r="R482" i="16"/>
  <c r="R594" i="16"/>
  <c r="R1824" i="16"/>
  <c r="R1822" i="16"/>
  <c r="R1592" i="16"/>
  <c r="R1498" i="16"/>
  <c r="R1709" i="16"/>
  <c r="R1462" i="16"/>
  <c r="R1701" i="16"/>
  <c r="R1687" i="16"/>
  <c r="R1478" i="16"/>
  <c r="R1469" i="16"/>
  <c r="R1375" i="16"/>
  <c r="R1719" i="16"/>
  <c r="R1374" i="16"/>
  <c r="R1679" i="16"/>
  <c r="R1373" i="16"/>
  <c r="R1332" i="16"/>
  <c r="R1385" i="16"/>
  <c r="R1406" i="16"/>
  <c r="R1282" i="16"/>
  <c r="R1192" i="16"/>
  <c r="R1128" i="16"/>
  <c r="R1064" i="16"/>
  <c r="R1571" i="16"/>
  <c r="R1285" i="16"/>
  <c r="R1255" i="16"/>
  <c r="R1412" i="16"/>
  <c r="R1355" i="16"/>
  <c r="R1326" i="16"/>
  <c r="R1050" i="16"/>
  <c r="R986" i="16"/>
  <c r="R1298" i="16"/>
  <c r="R1278" i="16"/>
  <c r="R1162" i="16"/>
  <c r="R1199" i="16"/>
  <c r="R1020" i="16"/>
  <c r="R956" i="16"/>
  <c r="R1107" i="16"/>
  <c r="R935" i="16"/>
  <c r="R871" i="16"/>
  <c r="R807" i="16"/>
  <c r="R1287" i="16"/>
  <c r="R997" i="16"/>
  <c r="R918" i="16"/>
  <c r="R854" i="16"/>
  <c r="R1151" i="16"/>
  <c r="R977" i="16"/>
  <c r="R965" i="16"/>
  <c r="R1065" i="16"/>
  <c r="R1279" i="16"/>
  <c r="R1157" i="16"/>
  <c r="R1005" i="16"/>
  <c r="R769" i="16"/>
  <c r="R705" i="16"/>
  <c r="R641" i="16"/>
  <c r="R1145" i="16"/>
  <c r="R963" i="16"/>
  <c r="R771" i="16"/>
  <c r="R707" i="16"/>
  <c r="R643" i="16"/>
  <c r="R1206" i="16"/>
  <c r="R868" i="16"/>
  <c r="R1471" i="16"/>
  <c r="R596" i="16"/>
  <c r="R532" i="16"/>
  <c r="R468" i="16"/>
  <c r="R786" i="16"/>
  <c r="R1093" i="16"/>
  <c r="R591" i="16"/>
  <c r="R527" i="16"/>
  <c r="R702" i="16"/>
  <c r="R457" i="16"/>
  <c r="R424" i="16"/>
  <c r="R360" i="16"/>
  <c r="R296" i="16"/>
  <c r="R232" i="16"/>
  <c r="R865" i="16"/>
  <c r="R529" i="16"/>
  <c r="R610" i="16"/>
  <c r="R414" i="16"/>
  <c r="R350" i="16"/>
  <c r="R286" i="16"/>
  <c r="R742" i="16"/>
  <c r="R489" i="16"/>
  <c r="R441" i="16"/>
  <c r="R466" i="16"/>
  <c r="R1819" i="16"/>
  <c r="R1812" i="16"/>
  <c r="R1575" i="16"/>
  <c r="R1481" i="16"/>
  <c r="R1670" i="16"/>
  <c r="R1715" i="16"/>
  <c r="R1680" i="16"/>
  <c r="R1668" i="16"/>
  <c r="R1465" i="16"/>
  <c r="R1806" i="16"/>
  <c r="R1790" i="16"/>
  <c r="R1672" i="16"/>
  <c r="R1815" i="16"/>
  <c r="R1630" i="16"/>
  <c r="R1517" i="16"/>
  <c r="R1328" i="16"/>
  <c r="R1368" i="16"/>
  <c r="R1389" i="16"/>
  <c r="R1265" i="16"/>
  <c r="R1188" i="16"/>
  <c r="R1124" i="16"/>
  <c r="R1060" i="16"/>
  <c r="R1440" i="16"/>
  <c r="R1268" i="16"/>
  <c r="R1606" i="16"/>
  <c r="R1395" i="16"/>
  <c r="R1349" i="16"/>
  <c r="R1292" i="16"/>
  <c r="R1046" i="16"/>
  <c r="R982" i="16"/>
  <c r="R1269" i="16"/>
  <c r="R1215" i="16"/>
  <c r="R1091" i="16"/>
  <c r="R1167" i="16"/>
  <c r="R1016" i="16"/>
  <c r="R952" i="16"/>
  <c r="R1090" i="16"/>
  <c r="R931" i="16"/>
  <c r="R867" i="16"/>
  <c r="R1414" i="16"/>
  <c r="R1270" i="16"/>
  <c r="R967" i="16"/>
  <c r="R914" i="16"/>
  <c r="R850" i="16"/>
  <c r="R1131" i="16"/>
  <c r="R955" i="16"/>
  <c r="R941" i="16"/>
  <c r="R1043" i="16"/>
  <c r="R1203" i="16"/>
  <c r="R1147" i="16"/>
  <c r="R901" i="16"/>
  <c r="R765" i="16"/>
  <c r="R701" i="16"/>
  <c r="R637" i="16"/>
  <c r="R1041" i="16"/>
  <c r="R943" i="16"/>
  <c r="R767" i="16"/>
  <c r="R703" i="16"/>
  <c r="R639" i="16"/>
  <c r="R1059" i="16"/>
  <c r="R800" i="16"/>
  <c r="R1166" i="16"/>
  <c r="R592" i="16"/>
  <c r="R528" i="16"/>
  <c r="R464" i="16"/>
  <c r="R732" i="16"/>
  <c r="R804" i="16"/>
  <c r="R587" i="16"/>
  <c r="R523" i="16"/>
  <c r="R666" i="16"/>
  <c r="R1023" i="16"/>
  <c r="R420" i="16"/>
  <c r="R356" i="16"/>
  <c r="R292" i="16"/>
  <c r="R228" i="16"/>
  <c r="R746" i="16"/>
  <c r="R478" i="16"/>
  <c r="R601" i="16"/>
  <c r="R410" i="16"/>
  <c r="R346" i="16"/>
  <c r="R282" i="16"/>
  <c r="R720" i="16"/>
  <c r="R470" i="16"/>
  <c r="R409" i="16"/>
  <c r="R431" i="16"/>
  <c r="R1810" i="16"/>
  <c r="R1803" i="16"/>
  <c r="R1802" i="16"/>
  <c r="R1711" i="16"/>
  <c r="R1653" i="16"/>
  <c r="R1695" i="16"/>
  <c r="R1663" i="16"/>
  <c r="R1651" i="16"/>
  <c r="R1783" i="16"/>
  <c r="R1685" i="16"/>
  <c r="R1696" i="16"/>
  <c r="R1642" i="16"/>
  <c r="R1758" i="16"/>
  <c r="R1621" i="16"/>
  <c r="R1453" i="16"/>
  <c r="R1324" i="16"/>
  <c r="R1726" i="16"/>
  <c r="R1694" i="16"/>
  <c r="R1248" i="16"/>
  <c r="R1184" i="16"/>
  <c r="R1120" i="16"/>
  <c r="R1056" i="16"/>
  <c r="R1423" i="16"/>
  <c r="R1251" i="16"/>
  <c r="R1450" i="16"/>
  <c r="R1343" i="16"/>
  <c r="R1337" i="16"/>
  <c r="R1275" i="16"/>
  <c r="R1042" i="16"/>
  <c r="R978" i="16"/>
  <c r="R1231" i="16"/>
  <c r="R1195" i="16"/>
  <c r="R1074" i="16"/>
  <c r="R1161" i="16"/>
  <c r="R1012" i="16"/>
  <c r="R948" i="16"/>
  <c r="R1073" i="16"/>
  <c r="R927" i="16"/>
  <c r="R863" i="16"/>
  <c r="R1382" i="16"/>
  <c r="R1235" i="16"/>
  <c r="R961" i="16"/>
  <c r="R910" i="16"/>
  <c r="R846" i="16"/>
  <c r="R1082" i="16"/>
  <c r="R946" i="16"/>
  <c r="R937" i="16"/>
  <c r="R1029" i="16"/>
  <c r="R1191" i="16"/>
  <c r="R1049" i="16"/>
  <c r="R884" i="16"/>
  <c r="R761" i="16"/>
  <c r="R697" i="16"/>
  <c r="R633" i="16"/>
  <c r="R1019" i="16"/>
  <c r="R869" i="16"/>
  <c r="R763" i="16"/>
  <c r="R699" i="16"/>
  <c r="R635" i="16"/>
  <c r="R892" i="16"/>
  <c r="R790" i="16"/>
  <c r="R999" i="16"/>
  <c r="R588" i="16"/>
  <c r="R524" i="16"/>
  <c r="R460" i="16"/>
  <c r="R722" i="16"/>
  <c r="R794" i="16"/>
  <c r="R583" i="16"/>
  <c r="R519" i="16"/>
  <c r="R636" i="16"/>
  <c r="R872" i="16"/>
  <c r="R416" i="16"/>
  <c r="R352" i="16"/>
  <c r="R288" i="16"/>
  <c r="R1371" i="16"/>
  <c r="R656" i="16"/>
  <c r="R471" i="16"/>
  <c r="R546" i="16"/>
  <c r="R406" i="16"/>
  <c r="R342" i="16"/>
  <c r="R278" i="16"/>
  <c r="R700" i="16"/>
  <c r="R463" i="16"/>
  <c r="R355" i="16"/>
  <c r="R391" i="16"/>
  <c r="R1723" i="16"/>
  <c r="R1794" i="16"/>
  <c r="R1788" i="16"/>
  <c r="R1684" i="16"/>
  <c r="R1636" i="16"/>
  <c r="R1688" i="16"/>
  <c r="R1646" i="16"/>
  <c r="R1640" i="16"/>
  <c r="R1767" i="16"/>
  <c r="R1664" i="16"/>
  <c r="R1662" i="16"/>
  <c r="R1623" i="16"/>
  <c r="R1744" i="16"/>
  <c r="R1602" i="16"/>
  <c r="R1447" i="16"/>
  <c r="R1320" i="16"/>
  <c r="R1713" i="16"/>
  <c r="R1632" i="16"/>
  <c r="R1244" i="16"/>
  <c r="R1180" i="16"/>
  <c r="R1116" i="16"/>
  <c r="R1649" i="16"/>
  <c r="R1334" i="16"/>
  <c r="R1607" i="16"/>
  <c r="R1430" i="16"/>
  <c r="R1311" i="16"/>
  <c r="R1321" i="16"/>
  <c r="R1262" i="16"/>
  <c r="R1038" i="16"/>
  <c r="R974" i="16"/>
  <c r="R1223" i="16"/>
  <c r="R1163" i="16"/>
  <c r="R1057" i="16"/>
  <c r="R1155" i="16"/>
  <c r="R1008" i="16"/>
  <c r="R944" i="16"/>
  <c r="R1523" i="16"/>
  <c r="R923" i="16"/>
  <c r="R859" i="16"/>
  <c r="R1222" i="16"/>
  <c r="R1221" i="16"/>
  <c r="R947" i="16"/>
  <c r="R906" i="16"/>
  <c r="R842" i="16"/>
  <c r="R1045" i="16"/>
  <c r="R1560" i="16"/>
  <c r="R933" i="16"/>
  <c r="R1001" i="16"/>
  <c r="R1179" i="16"/>
  <c r="R987" i="16"/>
  <c r="R849" i="16"/>
  <c r="R757" i="16"/>
  <c r="R693" i="16"/>
  <c r="R629" i="16"/>
  <c r="R953" i="16"/>
  <c r="R852" i="16"/>
  <c r="R759" i="16"/>
  <c r="R695" i="16"/>
  <c r="R631" i="16"/>
  <c r="R825" i="16"/>
  <c r="R736" i="16"/>
  <c r="R959" i="16"/>
  <c r="R584" i="16"/>
  <c r="R520" i="16"/>
  <c r="R456" i="16"/>
  <c r="R688" i="16"/>
  <c r="R740" i="16"/>
  <c r="R579" i="16"/>
  <c r="R515" i="16"/>
  <c r="R1027" i="16"/>
  <c r="R710" i="16"/>
  <c r="R412" i="16"/>
  <c r="R348" i="16"/>
  <c r="R284" i="16"/>
  <c r="R1009" i="16"/>
  <c r="R621" i="16"/>
  <c r="R465" i="16"/>
  <c r="R537" i="16"/>
  <c r="R402" i="16"/>
  <c r="R338" i="16"/>
  <c r="R274" i="16"/>
  <c r="R652" i="16"/>
  <c r="R458" i="16"/>
  <c r="R345" i="16"/>
  <c r="R381" i="16"/>
  <c r="R1782" i="16"/>
  <c r="R1784" i="16"/>
  <c r="R1756" i="16"/>
  <c r="R1491" i="16"/>
  <c r="R1610" i="16"/>
  <c r="R1604" i="16"/>
  <c r="R1567" i="16"/>
  <c r="R1614" i="16"/>
  <c r="R1693" i="16"/>
  <c r="R1597" i="16"/>
  <c r="R1502" i="16"/>
  <c r="R1576" i="16"/>
  <c r="R1650" i="16"/>
  <c r="R1555" i="16"/>
  <c r="R1398" i="16"/>
  <c r="R1601" i="16"/>
  <c r="R1647" i="16"/>
  <c r="R1455" i="16"/>
  <c r="R1232" i="16"/>
  <c r="R1168" i="16"/>
  <c r="R1104" i="16"/>
  <c r="R1499" i="16"/>
  <c r="R1294" i="16"/>
  <c r="R1422" i="16"/>
  <c r="R1379" i="16"/>
  <c r="R1284" i="16"/>
  <c r="R1258" i="16"/>
  <c r="R1361" i="16"/>
  <c r="R1026" i="16"/>
  <c r="R962" i="16"/>
  <c r="R1170" i="16"/>
  <c r="R1062" i="16"/>
  <c r="R1246" i="16"/>
  <c r="R1086" i="16"/>
  <c r="R996" i="16"/>
  <c r="R1339" i="16"/>
  <c r="R1239" i="16"/>
  <c r="R911" i="16"/>
  <c r="R847" i="16"/>
  <c r="R1133" i="16"/>
  <c r="R1185" i="16"/>
  <c r="R1122" i="16"/>
  <c r="R894" i="16"/>
  <c r="R830" i="16"/>
  <c r="R1218" i="16"/>
  <c r="R1263" i="16"/>
  <c r="R921" i="16"/>
  <c r="R1365" i="16"/>
  <c r="R1110" i="16"/>
  <c r="R1359" i="16"/>
  <c r="R828" i="16"/>
  <c r="R745" i="16"/>
  <c r="R681" i="16"/>
  <c r="R1121" i="16"/>
  <c r="R876" i="16"/>
  <c r="R821" i="16"/>
  <c r="R747" i="16"/>
  <c r="R683" i="16"/>
  <c r="R1085" i="16"/>
  <c r="R792" i="16"/>
  <c r="R670" i="16"/>
  <c r="R724" i="16"/>
  <c r="R572" i="16"/>
  <c r="R508" i="16"/>
  <c r="R920" i="16"/>
  <c r="R936" i="16"/>
  <c r="R680" i="16"/>
  <c r="R567" i="16"/>
  <c r="R503" i="16"/>
  <c r="R820" i="16"/>
  <c r="R569" i="16"/>
  <c r="R400" i="16"/>
  <c r="R336" i="16"/>
  <c r="R272" i="16"/>
  <c r="R813" i="16"/>
  <c r="R521" i="16"/>
  <c r="R924" i="16"/>
  <c r="R477" i="16"/>
  <c r="R390" i="16"/>
  <c r="R326" i="16"/>
  <c r="R262" i="16"/>
  <c r="R454" i="16"/>
  <c r="R590" i="16"/>
  <c r="R223" i="16"/>
  <c r="R231" i="16"/>
  <c r="R1619" i="16"/>
  <c r="R1648" i="16"/>
  <c r="R1477" i="16"/>
  <c r="R1079" i="16"/>
  <c r="R1175" i="16"/>
  <c r="R1634" i="16"/>
  <c r="R836" i="16"/>
  <c r="R616" i="16"/>
  <c r="R575" i="16"/>
  <c r="R340" i="16"/>
  <c r="R459" i="16"/>
  <c r="R330" i="16"/>
  <c r="R518" i="16"/>
  <c r="R133" i="16"/>
  <c r="R449" i="16"/>
  <c r="R439" i="16"/>
  <c r="R475" i="16"/>
  <c r="R351" i="16"/>
  <c r="R606" i="16"/>
  <c r="R195" i="16"/>
  <c r="R708" i="16"/>
  <c r="R896" i="16"/>
  <c r="R299" i="16"/>
  <c r="R55" i="16"/>
  <c r="R166" i="16"/>
  <c r="R485" i="16"/>
  <c r="R73" i="16"/>
  <c r="R134" i="16"/>
  <c r="R62" i="16"/>
  <c r="R147" i="16"/>
  <c r="R35" i="16"/>
  <c r="R112" i="16"/>
  <c r="R411" i="16"/>
  <c r="R69" i="16"/>
  <c r="R174" i="16"/>
  <c r="R237" i="16"/>
  <c r="R204" i="16"/>
  <c r="R1779" i="16"/>
  <c r="R202" i="16"/>
  <c r="R241" i="16"/>
  <c r="R26" i="16"/>
  <c r="R1800" i="16"/>
  <c r="R1735" i="16"/>
  <c r="R1677" i="16"/>
  <c r="R1413" i="16"/>
  <c r="R1655" i="16"/>
  <c r="R1209" i="16"/>
  <c r="R1137" i="16"/>
  <c r="R755" i="16"/>
  <c r="R580" i="16"/>
  <c r="R571" i="16"/>
  <c r="R316" i="16"/>
  <c r="R975" i="16"/>
  <c r="R314" i="16"/>
  <c r="R510" i="16"/>
  <c r="R125" i="16"/>
  <c r="R417" i="16"/>
  <c r="R407" i="16"/>
  <c r="R437" i="16"/>
  <c r="R341" i="16"/>
  <c r="R558" i="16"/>
  <c r="R179" i="16"/>
  <c r="R662" i="16"/>
  <c r="R706" i="16"/>
  <c r="R279" i="16"/>
  <c r="R47" i="16"/>
  <c r="R135" i="16"/>
  <c r="R291" i="16"/>
  <c r="R65" i="16"/>
  <c r="R121" i="16"/>
  <c r="R54" i="16"/>
  <c r="R541" i="16"/>
  <c r="R27" i="16"/>
  <c r="R104" i="16"/>
  <c r="R373" i="16"/>
  <c r="R61" i="16"/>
  <c r="R152" i="16"/>
  <c r="R58" i="16"/>
  <c r="R1568" i="16"/>
  <c r="R844" i="16"/>
  <c r="R252" i="16"/>
  <c r="R211" i="16"/>
  <c r="R325" i="16"/>
  <c r="R413" i="16"/>
  <c r="R100" i="16"/>
  <c r="R22" i="16"/>
  <c r="R72" i="16"/>
  <c r="R678" i="16"/>
  <c r="R56" i="16"/>
  <c r="R1791" i="16"/>
  <c r="R1700" i="16"/>
  <c r="R1667" i="16"/>
  <c r="R1396" i="16"/>
  <c r="R1372" i="16"/>
  <c r="R1197" i="16"/>
  <c r="R1118" i="16"/>
  <c r="R751" i="16"/>
  <c r="R576" i="16"/>
  <c r="R547" i="16"/>
  <c r="R280" i="16"/>
  <c r="R574" i="16"/>
  <c r="R310" i="16"/>
  <c r="R1645" i="16"/>
  <c r="R1358" i="16"/>
  <c r="R371" i="16"/>
  <c r="R397" i="16"/>
  <c r="R379" i="16"/>
  <c r="R275" i="16"/>
  <c r="R533" i="16"/>
  <c r="R1117" i="16"/>
  <c r="R626" i="16"/>
  <c r="R530" i="16"/>
  <c r="R245" i="16"/>
  <c r="R39" i="16"/>
  <c r="R122" i="16"/>
  <c r="R249" i="16"/>
  <c r="R57" i="16"/>
  <c r="R549" i="16"/>
  <c r="R46" i="16"/>
  <c r="R419" i="16"/>
  <c r="R19" i="16"/>
  <c r="R96" i="16"/>
  <c r="R305" i="16"/>
  <c r="R53" i="16"/>
  <c r="R128" i="16"/>
  <c r="R123" i="16"/>
  <c r="R1004" i="16"/>
  <c r="R357" i="16"/>
  <c r="R50" i="16"/>
  <c r="R1780" i="16"/>
  <c r="R1644" i="16"/>
  <c r="R1520" i="16"/>
  <c r="R1306" i="16"/>
  <c r="R1127" i="16"/>
  <c r="R1252" i="16"/>
  <c r="R981" i="16"/>
  <c r="R691" i="16"/>
  <c r="R552" i="16"/>
  <c r="R511" i="16"/>
  <c r="R276" i="16"/>
  <c r="R565" i="16"/>
  <c r="R306" i="16"/>
  <c r="R267" i="16"/>
  <c r="R542" i="16"/>
  <c r="R361" i="16"/>
  <c r="R343" i="16"/>
  <c r="R369" i="16"/>
  <c r="R265" i="16"/>
  <c r="R425" i="16"/>
  <c r="R900" i="16"/>
  <c r="R553" i="16"/>
  <c r="R435" i="16"/>
  <c r="R1351" i="16"/>
  <c r="R31" i="16"/>
  <c r="R116" i="16"/>
  <c r="R212" i="16"/>
  <c r="R49" i="16"/>
  <c r="R421" i="16"/>
  <c r="R38" i="16"/>
  <c r="R283" i="16"/>
  <c r="R339" i="16"/>
  <c r="R88" i="16"/>
  <c r="R199" i="16"/>
  <c r="R45" i="16"/>
  <c r="R597" i="16"/>
  <c r="R66" i="16"/>
  <c r="R1240" i="16"/>
  <c r="R512" i="16"/>
  <c r="R266" i="16"/>
  <c r="R289" i="16"/>
  <c r="R509" i="16"/>
  <c r="R17" i="16"/>
  <c r="R285" i="16"/>
  <c r="R98" i="16"/>
  <c r="R385" i="16"/>
  <c r="R182" i="16"/>
  <c r="R1691" i="16"/>
  <c r="R1625" i="16"/>
  <c r="R1482" i="16"/>
  <c r="R1301" i="16"/>
  <c r="R1103" i="16"/>
  <c r="R1234" i="16"/>
  <c r="R1504" i="16"/>
  <c r="R687" i="16"/>
  <c r="R516" i="16"/>
  <c r="R507" i="16"/>
  <c r="R260" i="16"/>
  <c r="R497" i="16"/>
  <c r="R270" i="16"/>
  <c r="R227" i="16"/>
  <c r="R429" i="16"/>
  <c r="R303" i="16"/>
  <c r="R333" i="16"/>
  <c r="R309" i="16"/>
  <c r="R238" i="16"/>
  <c r="R387" i="16"/>
  <c r="R605" i="16"/>
  <c r="R445" i="16"/>
  <c r="R367" i="16"/>
  <c r="R589" i="16"/>
  <c r="R23" i="16"/>
  <c r="R108" i="16"/>
  <c r="R155" i="16"/>
  <c r="R41" i="16"/>
  <c r="R347" i="16"/>
  <c r="R30" i="16"/>
  <c r="R176" i="16"/>
  <c r="R259" i="16"/>
  <c r="R80" i="16"/>
  <c r="R120" i="16"/>
  <c r="R37" i="16"/>
  <c r="R192" i="16"/>
  <c r="R34" i="16"/>
  <c r="R1288" i="16"/>
  <c r="R902" i="16"/>
  <c r="R627" i="16"/>
  <c r="R873" i="16"/>
  <c r="R490" i="16"/>
  <c r="R363" i="16"/>
  <c r="R295" i="16"/>
  <c r="R377" i="16"/>
  <c r="R399" i="16"/>
  <c r="R126" i="16"/>
  <c r="R138" i="16"/>
  <c r="R29" i="16"/>
  <c r="R447" i="16"/>
  <c r="R451" i="16"/>
  <c r="R1770" i="16"/>
  <c r="R1549" i="16"/>
  <c r="R1236" i="16"/>
  <c r="R1271" i="16"/>
  <c r="R1000" i="16"/>
  <c r="R898" i="16"/>
  <c r="R833" i="16"/>
  <c r="R1257" i="16"/>
  <c r="R488" i="16"/>
  <c r="R908" i="16"/>
  <c r="R897" i="16"/>
  <c r="R483" i="16"/>
  <c r="R250" i="16"/>
  <c r="R207" i="16"/>
  <c r="R353" i="16"/>
  <c r="R243" i="16"/>
  <c r="R317" i="16"/>
  <c r="R247" i="16"/>
  <c r="R186" i="16"/>
  <c r="R301" i="16"/>
  <c r="R491" i="16"/>
  <c r="R395" i="16"/>
  <c r="R307" i="16"/>
  <c r="R271" i="16"/>
  <c r="R9" i="16"/>
  <c r="Z9" i="16" s="1"/>
  <c r="R92" i="16"/>
  <c r="R940" i="16"/>
  <c r="R25" i="16"/>
  <c r="R263" i="16"/>
  <c r="R16" i="16"/>
  <c r="R115" i="16"/>
  <c r="R208" i="16"/>
  <c r="R64" i="16"/>
  <c r="R517" i="16"/>
  <c r="R21" i="16"/>
  <c r="R74" i="16"/>
  <c r="R145" i="16"/>
  <c r="R1678" i="16"/>
  <c r="R1613" i="16"/>
  <c r="R1176" i="16"/>
  <c r="R1727" i="16"/>
  <c r="R1698" i="16"/>
  <c r="R838" i="16"/>
  <c r="R753" i="16"/>
  <c r="R904" i="16"/>
  <c r="R452" i="16"/>
  <c r="R845" i="16"/>
  <c r="R840" i="16"/>
  <c r="R442" i="16"/>
  <c r="R246" i="16"/>
  <c r="R203" i="16"/>
  <c r="R327" i="16"/>
  <c r="R226" i="16"/>
  <c r="R261" i="16"/>
  <c r="R234" i="16"/>
  <c r="R281" i="16"/>
  <c r="R136" i="16"/>
  <c r="R107" i="16"/>
  <c r="R1512" i="16"/>
  <c r="R1586" i="16"/>
  <c r="R1172" i="16"/>
  <c r="R1378" i="16"/>
  <c r="R1522" i="16"/>
  <c r="R834" i="16"/>
  <c r="R749" i="16"/>
  <c r="R816" i="16"/>
  <c r="R1468" i="16"/>
  <c r="R501" i="16"/>
  <c r="R672" i="16"/>
  <c r="R438" i="16"/>
  <c r="R1226" i="16"/>
  <c r="R297" i="16"/>
  <c r="R319" i="16"/>
  <c r="R222" i="16"/>
  <c r="R230" i="16"/>
  <c r="R193" i="16"/>
  <c r="R164" i="16"/>
  <c r="R251" i="16"/>
  <c r="R415" i="16"/>
  <c r="R331" i="16"/>
  <c r="R550" i="16"/>
  <c r="R119" i="16"/>
  <c r="R6" i="16"/>
  <c r="Z6" i="16" s="1"/>
  <c r="R76" i="16"/>
  <c r="R389" i="16"/>
  <c r="R11" i="16"/>
  <c r="R154" i="16"/>
  <c r="R383" i="16"/>
  <c r="R99" i="16"/>
  <c r="R170" i="16"/>
  <c r="R48" i="16"/>
  <c r="R335" i="16"/>
  <c r="R7" i="16"/>
  <c r="Z7" i="16" s="1"/>
  <c r="R106" i="16"/>
  <c r="R168" i="16"/>
  <c r="R925" i="16"/>
  <c r="R913" i="16"/>
  <c r="R770" i="16"/>
  <c r="R71" i="16"/>
  <c r="R78" i="16"/>
  <c r="R85" i="16"/>
  <c r="R171" i="16"/>
  <c r="R1631" i="16"/>
  <c r="R1718" i="16"/>
  <c r="R1112" i="16"/>
  <c r="R1034" i="16"/>
  <c r="R1458" i="16"/>
  <c r="R1342" i="16"/>
  <c r="R689" i="16"/>
  <c r="R1201" i="16"/>
  <c r="R642" i="16"/>
  <c r="R634" i="16"/>
  <c r="R644" i="16"/>
  <c r="R434" i="16"/>
  <c r="R582" i="16"/>
  <c r="R253" i="16"/>
  <c r="R311" i="16"/>
  <c r="R218" i="16"/>
  <c r="R200" i="16"/>
  <c r="R177" i="16"/>
  <c r="R156" i="16"/>
  <c r="R242" i="16"/>
  <c r="R359" i="16"/>
  <c r="R323" i="16"/>
  <c r="R525" i="16"/>
  <c r="R111" i="16"/>
  <c r="R433" i="16"/>
  <c r="R68" i="16"/>
  <c r="R178" i="16"/>
  <c r="R3" i="16"/>
  <c r="Z3" i="16" s="1"/>
  <c r="R118" i="16"/>
  <c r="R220" i="16"/>
  <c r="R91" i="16"/>
  <c r="R158" i="16"/>
  <c r="R40" i="16"/>
  <c r="R257" i="16"/>
  <c r="R748" i="16"/>
  <c r="R42" i="16"/>
  <c r="R127" i="16"/>
  <c r="R851" i="16"/>
  <c r="R144" i="16"/>
  <c r="R1615" i="16"/>
  <c r="R1742" i="16"/>
  <c r="R1108" i="16"/>
  <c r="R1030" i="16"/>
  <c r="R1291" i="16"/>
  <c r="R1300" i="16"/>
  <c r="R685" i="16"/>
  <c r="R658" i="16"/>
  <c r="R648" i="16"/>
  <c r="R578" i="16"/>
  <c r="R586" i="16"/>
  <c r="R398" i="16"/>
  <c r="R573" i="16"/>
  <c r="R180" i="16"/>
  <c r="R277" i="16"/>
  <c r="R214" i="16"/>
  <c r="R184" i="16"/>
  <c r="R909" i="16"/>
  <c r="R148" i="16"/>
  <c r="R225" i="16"/>
  <c r="R349" i="16"/>
  <c r="R315" i="16"/>
  <c r="R423" i="16"/>
  <c r="R103" i="16"/>
  <c r="R393" i="16"/>
  <c r="R60" i="16"/>
  <c r="R130" i="16"/>
  <c r="R880" i="16"/>
  <c r="R110" i="16"/>
  <c r="R201" i="16"/>
  <c r="R83" i="16"/>
  <c r="R163" i="16"/>
  <c r="R32" i="16"/>
  <c r="R117" i="16"/>
  <c r="R754" i="16"/>
  <c r="R82" i="16"/>
  <c r="R443" i="16"/>
  <c r="R1189" i="16"/>
  <c r="R788" i="16"/>
  <c r="R455" i="16"/>
  <c r="R774" i="16"/>
  <c r="R188" i="16"/>
  <c r="R28" i="16"/>
  <c r="R51" i="16"/>
  <c r="R4" i="16"/>
  <c r="Z4" i="16" s="1"/>
  <c r="R598" i="16"/>
  <c r="R1681" i="16"/>
  <c r="R1584" i="16"/>
  <c r="R1629" i="16"/>
  <c r="R970" i="16"/>
  <c r="R919" i="16"/>
  <c r="R1401" i="16"/>
  <c r="R1457" i="16"/>
  <c r="R726" i="16"/>
  <c r="R1242" i="16"/>
  <c r="R444" i="16"/>
  <c r="R566" i="16"/>
  <c r="R394" i="16"/>
  <c r="R698" i="16"/>
  <c r="R173" i="16"/>
  <c r="R235" i="16"/>
  <c r="R210" i="16"/>
  <c r="R167" i="16"/>
  <c r="R716" i="16"/>
  <c r="R140" i="16"/>
  <c r="R221" i="16"/>
  <c r="R287" i="16"/>
  <c r="R293" i="16"/>
  <c r="R375" i="16"/>
  <c r="R95" i="16"/>
  <c r="R224" i="16"/>
  <c r="R52" i="16"/>
  <c r="R113" i="16"/>
  <c r="R469" i="16"/>
  <c r="R102" i="16"/>
  <c r="R153" i="16"/>
  <c r="R75" i="16"/>
  <c r="R622" i="16"/>
  <c r="R24" i="16"/>
  <c r="R109" i="16"/>
  <c r="R506" i="16"/>
  <c r="R162" i="16"/>
  <c r="R273" i="16"/>
  <c r="R1572" i="16"/>
  <c r="R149" i="16"/>
  <c r="R321" i="16"/>
  <c r="R2" i="16"/>
  <c r="Z2" i="16" s="1"/>
  <c r="R8" i="16"/>
  <c r="Z8" i="16" s="1"/>
  <c r="R1620" i="16"/>
  <c r="R1565" i="16"/>
  <c r="R1537" i="16"/>
  <c r="R966" i="16"/>
  <c r="R915" i="16"/>
  <c r="R1341" i="16"/>
  <c r="R1225" i="16"/>
  <c r="R684" i="16"/>
  <c r="R704" i="16"/>
  <c r="R408" i="16"/>
  <c r="R557" i="16"/>
  <c r="R378" i="16"/>
  <c r="R682" i="16"/>
  <c r="R165" i="16"/>
  <c r="R189" i="16"/>
  <c r="R206" i="16"/>
  <c r="R159" i="16"/>
  <c r="R585" i="16"/>
  <c r="R132" i="16"/>
  <c r="R217" i="16"/>
  <c r="R269" i="16"/>
  <c r="R255" i="16"/>
  <c r="R365" i="16"/>
  <c r="R87" i="16"/>
  <c r="R185" i="16"/>
  <c r="R44" i="16"/>
  <c r="R105" i="16"/>
  <c r="R183" i="16"/>
  <c r="R94" i="16"/>
  <c r="R143" i="16"/>
  <c r="R67" i="16"/>
  <c r="R337" i="16"/>
  <c r="R18" i="16"/>
  <c r="R101" i="16"/>
  <c r="R403" i="16"/>
  <c r="R114" i="16"/>
  <c r="R146" i="16"/>
  <c r="R90" i="16"/>
  <c r="R1411" i="16"/>
  <c r="R694" i="16"/>
  <c r="R175" i="16"/>
  <c r="R209" i="16"/>
  <c r="R131" i="16"/>
  <c r="R13" i="16"/>
  <c r="R239" i="16"/>
  <c r="R14" i="16"/>
  <c r="R198" i="16"/>
  <c r="R1588" i="16"/>
  <c r="R1428" i="16"/>
  <c r="R1318" i="16"/>
  <c r="R1202" i="16"/>
  <c r="R855" i="16"/>
  <c r="R929" i="16"/>
  <c r="R905" i="16"/>
  <c r="R744" i="16"/>
  <c r="R730" i="16"/>
  <c r="R404" i="16"/>
  <c r="R498" i="16"/>
  <c r="R374" i="16"/>
  <c r="R638" i="16"/>
  <c r="R157" i="16"/>
  <c r="R780" i="16"/>
  <c r="R191" i="16"/>
  <c r="R151" i="16"/>
  <c r="R534" i="16"/>
  <c r="R124" i="16"/>
  <c r="R213" i="16"/>
  <c r="R229" i="16"/>
  <c r="R233" i="16"/>
  <c r="R329" i="16"/>
  <c r="R79" i="16"/>
  <c r="R150" i="16"/>
  <c r="R36" i="16"/>
  <c r="R97" i="16"/>
  <c r="R160" i="16"/>
  <c r="R86" i="16"/>
  <c r="R129" i="16"/>
  <c r="R59" i="16"/>
  <c r="R194" i="16"/>
  <c r="R10" i="16"/>
  <c r="Z10" i="16" s="1"/>
  <c r="R93" i="16"/>
  <c r="R401" i="16"/>
  <c r="R1303" i="16"/>
  <c r="R893" i="16"/>
  <c r="R380" i="16"/>
  <c r="R370" i="16"/>
  <c r="R613" i="16"/>
  <c r="R427" i="16"/>
  <c r="R197" i="16"/>
  <c r="R89" i="16"/>
  <c r="R142" i="16"/>
  <c r="R161" i="16"/>
  <c r="R84" i="16"/>
  <c r="R1635" i="16"/>
  <c r="R1316" i="16"/>
  <c r="R1495" i="16"/>
  <c r="R1109" i="16"/>
  <c r="R1210" i="16"/>
  <c r="R950" i="16"/>
  <c r="R841" i="16"/>
  <c r="R778" i="16"/>
  <c r="R611" i="16"/>
  <c r="R344" i="16"/>
  <c r="R928" i="16"/>
  <c r="R334" i="16"/>
  <c r="R853" i="16"/>
  <c r="R141" i="16"/>
  <c r="R562" i="16"/>
  <c r="R461" i="16"/>
  <c r="R514" i="16"/>
  <c r="R405" i="16"/>
  <c r="R664" i="16"/>
  <c r="R205" i="16"/>
  <c r="R169" i="16"/>
  <c r="R181" i="16"/>
  <c r="R313" i="16"/>
  <c r="R63" i="16"/>
  <c r="R190" i="16"/>
  <c r="R20" i="16"/>
  <c r="R81" i="16"/>
  <c r="R139" i="16"/>
  <c r="R70" i="16"/>
  <c r="R5" i="16"/>
  <c r="Z5" i="16" s="1"/>
  <c r="R43" i="16"/>
  <c r="R137" i="16"/>
  <c r="R453" i="16"/>
  <c r="R77" i="16"/>
  <c r="R216" i="16"/>
  <c r="R502" i="16"/>
  <c r="R12" i="16"/>
  <c r="R33" i="16"/>
  <c r="R614" i="16"/>
  <c r="R172" i="16"/>
  <c r="R15" i="16"/>
  <c r="R1816" i="16"/>
  <c r="R1773" i="16"/>
  <c r="I10" i="16"/>
  <c r="L4" i="16"/>
  <c r="H10" i="16"/>
  <c r="K3" i="16"/>
  <c r="J10" i="16"/>
  <c r="L3" i="16"/>
  <c r="X319" i="16" l="1"/>
  <c r="Z318" i="16"/>
  <c r="O12" i="16"/>
  <c r="P12" i="16" s="1"/>
  <c r="O4" i="16"/>
  <c r="P4" i="16" s="1"/>
  <c r="O19" i="16"/>
  <c r="P19" i="16" s="1"/>
  <c r="O17" i="16"/>
  <c r="P17" i="16" s="1"/>
  <c r="O9" i="16"/>
  <c r="P9" i="16" s="1"/>
  <c r="K4" i="16"/>
  <c r="O5" i="16"/>
  <c r="P5" i="16" s="1"/>
  <c r="L14" i="16"/>
  <c r="O14" i="16"/>
  <c r="P14" i="16" s="1"/>
  <c r="O6" i="16"/>
  <c r="P6" i="16" s="1"/>
  <c r="O11" i="16"/>
  <c r="P11" i="16" s="1"/>
  <c r="O3" i="16"/>
  <c r="P3" i="16" s="1"/>
  <c r="O16" i="16"/>
  <c r="P16" i="16" s="1"/>
  <c r="O13" i="16"/>
  <c r="P13" i="16" s="1"/>
  <c r="O8" i="16"/>
  <c r="P8" i="16" s="1"/>
  <c r="O18" i="16"/>
  <c r="P18" i="16" s="1"/>
  <c r="O2" i="16"/>
  <c r="P2" i="16" s="1"/>
  <c r="Q2" i="16" s="1"/>
  <c r="O10" i="16"/>
  <c r="P10" i="16" s="1"/>
  <c r="O15" i="16"/>
  <c r="P15" i="16" s="1"/>
  <c r="O7" i="16"/>
  <c r="P7" i="16" s="1"/>
  <c r="Z319" i="16" l="1"/>
  <c r="X320" i="16"/>
  <c r="K5" i="16"/>
  <c r="L15" i="16"/>
  <c r="L21" i="16" s="1"/>
  <c r="Q3" i="16"/>
  <c r="Y2" i="16"/>
  <c r="Z320" i="16" l="1"/>
  <c r="X321" i="16"/>
  <c r="O25" i="16"/>
  <c r="P25" i="16" s="1"/>
  <c r="O32" i="16"/>
  <c r="P32" i="16" s="1"/>
  <c r="O24" i="16"/>
  <c r="P24" i="16" s="1"/>
  <c r="O21" i="16"/>
  <c r="P21" i="16" s="1"/>
  <c r="O49" i="16"/>
  <c r="P49" i="16" s="1"/>
  <c r="O40" i="16"/>
  <c r="P40" i="16" s="1"/>
  <c r="O50" i="16"/>
  <c r="P50" i="16" s="1"/>
  <c r="O27" i="16"/>
  <c r="P27" i="16" s="1"/>
  <c r="O30" i="16"/>
  <c r="P30" i="16" s="1"/>
  <c r="O33" i="16"/>
  <c r="P33" i="16" s="1"/>
  <c r="O34" i="16"/>
  <c r="P34" i="16" s="1"/>
  <c r="O36" i="16"/>
  <c r="P36" i="16" s="1"/>
  <c r="O35" i="16"/>
  <c r="P35" i="16" s="1"/>
  <c r="O20" i="16"/>
  <c r="P20" i="16" s="1"/>
  <c r="O26" i="16"/>
  <c r="P26" i="16" s="1"/>
  <c r="O28" i="16"/>
  <c r="P28" i="16" s="1"/>
  <c r="O46" i="16"/>
  <c r="P46" i="16" s="1"/>
  <c r="O22" i="16"/>
  <c r="P22" i="16" s="1"/>
  <c r="O29" i="16"/>
  <c r="P29" i="16" s="1"/>
  <c r="O31" i="16"/>
  <c r="P31" i="16" s="1"/>
  <c r="O23" i="16"/>
  <c r="P23" i="16" s="1"/>
  <c r="Y3" i="16"/>
  <c r="Q4" i="16"/>
  <c r="Y4" i="16" s="1"/>
  <c r="K6" i="16"/>
  <c r="Z321" i="16" l="1"/>
  <c r="X322" i="16"/>
  <c r="O41" i="16"/>
  <c r="P41" i="16" s="1"/>
  <c r="O52" i="16"/>
  <c r="P52" i="16" s="1"/>
  <c r="O43" i="16"/>
  <c r="P43" i="16" s="1"/>
  <c r="O38" i="16"/>
  <c r="P38" i="16" s="1"/>
  <c r="O45" i="16"/>
  <c r="P45" i="16" s="1"/>
  <c r="O37" i="16"/>
  <c r="P37" i="16" s="1"/>
  <c r="O51" i="16"/>
  <c r="P51" i="16" s="1"/>
  <c r="O48" i="16"/>
  <c r="P48" i="16" s="1"/>
  <c r="O73" i="16"/>
  <c r="P73" i="16" s="1"/>
  <c r="O47" i="16"/>
  <c r="P47" i="16" s="1"/>
  <c r="O44" i="16"/>
  <c r="P44" i="16" s="1"/>
  <c r="O53" i="16"/>
  <c r="P53" i="16" s="1"/>
  <c r="O57" i="16"/>
  <c r="P57" i="16" s="1"/>
  <c r="O58" i="16"/>
  <c r="P58" i="16" s="1"/>
  <c r="O64" i="16"/>
  <c r="P64" i="16" s="1"/>
  <c r="O59" i="16"/>
  <c r="P59" i="16" s="1"/>
  <c r="O76" i="16"/>
  <c r="P76" i="16" s="1"/>
  <c r="O55" i="16"/>
  <c r="P55" i="16" s="1"/>
  <c r="O54" i="16"/>
  <c r="P54" i="16" s="1"/>
  <c r="O56" i="16"/>
  <c r="P56" i="16" s="1"/>
  <c r="O70" i="16"/>
  <c r="P70" i="16" s="1"/>
  <c r="O65" i="16"/>
  <c r="P65" i="16" s="1"/>
  <c r="O39" i="16"/>
  <c r="P39" i="16" s="1"/>
  <c r="O42" i="16"/>
  <c r="P42" i="16" s="1"/>
  <c r="K7" i="16"/>
  <c r="Q5" i="16"/>
  <c r="Y5" i="16" s="1"/>
  <c r="Z322" i="16" l="1"/>
  <c r="X323" i="16"/>
  <c r="O77" i="16"/>
  <c r="P77" i="16" s="1"/>
  <c r="O79" i="16"/>
  <c r="P79" i="16" s="1"/>
  <c r="O63" i="16"/>
  <c r="P63" i="16" s="1"/>
  <c r="O117" i="16"/>
  <c r="P117" i="16" s="1"/>
  <c r="O90" i="16"/>
  <c r="P90" i="16" s="1"/>
  <c r="O84" i="16"/>
  <c r="P84" i="16" s="1"/>
  <c r="O127" i="16"/>
  <c r="P127" i="16" s="1"/>
  <c r="O71" i="16"/>
  <c r="P71" i="16" s="1"/>
  <c r="O82" i="16"/>
  <c r="P82" i="16" s="1"/>
  <c r="O121" i="16"/>
  <c r="P121" i="16" s="1"/>
  <c r="O123" i="16"/>
  <c r="P123" i="16" s="1"/>
  <c r="O67" i="16"/>
  <c r="P67" i="16" s="1"/>
  <c r="O125" i="16"/>
  <c r="P125" i="16" s="1"/>
  <c r="O120" i="16"/>
  <c r="P120" i="16" s="1"/>
  <c r="O129" i="16"/>
  <c r="P129" i="16" s="1"/>
  <c r="O60" i="16"/>
  <c r="P60" i="16" s="1"/>
  <c r="O88" i="16"/>
  <c r="P88" i="16" s="1"/>
  <c r="O74" i="16"/>
  <c r="P74" i="16" s="1"/>
  <c r="O62" i="16"/>
  <c r="P62" i="16" s="1"/>
  <c r="O85" i="16"/>
  <c r="P85" i="16" s="1"/>
  <c r="O61" i="16"/>
  <c r="P61" i="16" s="1"/>
  <c r="O81" i="16"/>
  <c r="P81" i="16" s="1"/>
  <c r="O95" i="16"/>
  <c r="P95" i="16" s="1"/>
  <c r="O101" i="16"/>
  <c r="P101" i="16" s="1"/>
  <c r="O133" i="16"/>
  <c r="P133" i="16" s="1"/>
  <c r="O124" i="16"/>
  <c r="P124" i="16" s="1"/>
  <c r="O72" i="16"/>
  <c r="P72" i="16" s="1"/>
  <c r="O83" i="16"/>
  <c r="P83" i="16" s="1"/>
  <c r="O86" i="16"/>
  <c r="P86" i="16" s="1"/>
  <c r="O113" i="16"/>
  <c r="P113" i="16" s="1"/>
  <c r="O69" i="16"/>
  <c r="P69" i="16" s="1"/>
  <c r="O89" i="16"/>
  <c r="P89" i="16" s="1"/>
  <c r="O114" i="16"/>
  <c r="P114" i="16" s="1"/>
  <c r="O75" i="16"/>
  <c r="P75" i="16" s="1"/>
  <c r="O80" i="16"/>
  <c r="P80" i="16" s="1"/>
  <c r="O115" i="16"/>
  <c r="P115" i="16" s="1"/>
  <c r="O78" i="16"/>
  <c r="P78" i="16" s="1"/>
  <c r="O118" i="16"/>
  <c r="P118" i="16" s="1"/>
  <c r="O87" i="16"/>
  <c r="P87" i="16" s="1"/>
  <c r="O94" i="16"/>
  <c r="P94" i="16" s="1"/>
  <c r="O66" i="16"/>
  <c r="P66" i="16" s="1"/>
  <c r="O96" i="16"/>
  <c r="P96" i="16" s="1"/>
  <c r="O122" i="16"/>
  <c r="P122" i="16" s="1"/>
  <c r="O126" i="16"/>
  <c r="P126" i="16" s="1"/>
  <c r="O97" i="16"/>
  <c r="P97" i="16" s="1"/>
  <c r="O98" i="16"/>
  <c r="P98" i="16" s="1"/>
  <c r="O112" i="16"/>
  <c r="P112" i="16" s="1"/>
  <c r="O68" i="16"/>
  <c r="P68" i="16" s="1"/>
  <c r="Q6" i="16"/>
  <c r="Y6" i="16" s="1"/>
  <c r="K8" i="16"/>
  <c r="Z323" i="16" l="1"/>
  <c r="X324" i="16"/>
  <c r="O106" i="16"/>
  <c r="P106" i="16" s="1"/>
  <c r="O92" i="16"/>
  <c r="P92" i="16" s="1"/>
  <c r="O132" i="16"/>
  <c r="P132" i="16" s="1"/>
  <c r="O102" i="16"/>
  <c r="P102" i="16" s="1"/>
  <c r="O105" i="16"/>
  <c r="P105" i="16" s="1"/>
  <c r="O108" i="16"/>
  <c r="P108" i="16" s="1"/>
  <c r="O111" i="16"/>
  <c r="P111" i="16" s="1"/>
  <c r="O119" i="16"/>
  <c r="P119" i="16" s="1"/>
  <c r="O131" i="16"/>
  <c r="P131" i="16" s="1"/>
  <c r="O130" i="16"/>
  <c r="P130" i="16" s="1"/>
  <c r="O91" i="16"/>
  <c r="P91" i="16" s="1"/>
  <c r="O103" i="16"/>
  <c r="P103" i="16" s="1"/>
  <c r="O206" i="16"/>
  <c r="P206" i="16" s="1"/>
  <c r="O109" i="16"/>
  <c r="P109" i="16" s="1"/>
  <c r="O277" i="16"/>
  <c r="P277" i="16" s="1"/>
  <c r="O332" i="16"/>
  <c r="P332" i="16" s="1"/>
  <c r="O128" i="16"/>
  <c r="P128" i="16" s="1"/>
  <c r="O522" i="16"/>
  <c r="P522" i="16" s="1"/>
  <c r="O279" i="16"/>
  <c r="P279" i="16" s="1"/>
  <c r="O434" i="16"/>
  <c r="P434" i="16" s="1"/>
  <c r="O256" i="16"/>
  <c r="P256" i="16" s="1"/>
  <c r="O104" i="16"/>
  <c r="P104" i="16" s="1"/>
  <c r="O481" i="16"/>
  <c r="P481" i="16" s="1"/>
  <c r="O260" i="16"/>
  <c r="P260" i="16" s="1"/>
  <c r="O116" i="16"/>
  <c r="P116" i="16" s="1"/>
  <c r="O423" i="16"/>
  <c r="P423" i="16" s="1"/>
  <c r="O435" i="16"/>
  <c r="P435" i="16" s="1"/>
  <c r="O441" i="16"/>
  <c r="P441" i="16" s="1"/>
  <c r="O250" i="16"/>
  <c r="P250" i="16" s="1"/>
  <c r="O334" i="16"/>
  <c r="P334" i="16" s="1"/>
  <c r="O323" i="16"/>
  <c r="P323" i="16" s="1"/>
  <c r="O421" i="16"/>
  <c r="P421" i="16" s="1"/>
  <c r="O368" i="16"/>
  <c r="P368" i="16" s="1"/>
  <c r="O110" i="16"/>
  <c r="P110" i="16" s="1"/>
  <c r="O338" i="16"/>
  <c r="P338" i="16" s="1"/>
  <c r="O474" i="16"/>
  <c r="P474" i="16" s="1"/>
  <c r="O292" i="16"/>
  <c r="P292" i="16" s="1"/>
  <c r="O107" i="16"/>
  <c r="P107" i="16" s="1"/>
  <c r="O99" i="16"/>
  <c r="P99" i="16" s="1"/>
  <c r="O511" i="16"/>
  <c r="P511" i="16" s="1"/>
  <c r="O236" i="16"/>
  <c r="P236" i="16" s="1"/>
  <c r="O538" i="16"/>
  <c r="P538" i="16" s="1"/>
  <c r="O529" i="16"/>
  <c r="P529" i="16" s="1"/>
  <c r="O433" i="16"/>
  <c r="P433" i="16" s="1"/>
  <c r="O268" i="16"/>
  <c r="P268" i="16" s="1"/>
  <c r="O339" i="16"/>
  <c r="P339" i="16" s="1"/>
  <c r="O275" i="16"/>
  <c r="P275" i="16" s="1"/>
  <c r="O414" i="16"/>
  <c r="P414" i="16" s="1"/>
  <c r="O477" i="16"/>
  <c r="P477" i="16" s="1"/>
  <c r="O410" i="16"/>
  <c r="P410" i="16" s="1"/>
  <c r="O240" i="16"/>
  <c r="P240" i="16" s="1"/>
  <c r="O513" i="16"/>
  <c r="P513" i="16" s="1"/>
  <c r="O245" i="16"/>
  <c r="P245" i="16" s="1"/>
  <c r="O409" i="16"/>
  <c r="P409" i="16" s="1"/>
  <c r="O487" i="16"/>
  <c r="P487" i="16" s="1"/>
  <c r="O303" i="16"/>
  <c r="P303" i="16" s="1"/>
  <c r="O418" i="16"/>
  <c r="P418" i="16" s="1"/>
  <c r="O93" i="16"/>
  <c r="P93" i="16" s="1"/>
  <c r="O298" i="16"/>
  <c r="P298" i="16" s="1"/>
  <c r="O389" i="16"/>
  <c r="P389" i="16" s="1"/>
  <c r="O309" i="16"/>
  <c r="P309" i="16" s="1"/>
  <c r="O100" i="16"/>
  <c r="P100" i="16" s="1"/>
  <c r="O442" i="16"/>
  <c r="P442" i="16" s="1"/>
  <c r="O431" i="16"/>
  <c r="P431" i="16" s="1"/>
  <c r="O370" i="16"/>
  <c r="P370" i="16" s="1"/>
  <c r="O471" i="16"/>
  <c r="P471" i="16" s="1"/>
  <c r="O478" i="16"/>
  <c r="P478" i="16" s="1"/>
  <c r="O267" i="16"/>
  <c r="P267" i="16" s="1"/>
  <c r="O342" i="16"/>
  <c r="P342" i="16" s="1"/>
  <c r="O533" i="16"/>
  <c r="P533" i="16" s="1"/>
  <c r="O382" i="16"/>
  <c r="P382" i="16" s="1"/>
  <c r="O318" i="16"/>
  <c r="P318" i="16" s="1"/>
  <c r="O333" i="16"/>
  <c r="P333" i="16" s="1"/>
  <c r="O230" i="16"/>
  <c r="P230" i="16" s="1"/>
  <c r="O262" i="16"/>
  <c r="P262" i="16" s="1"/>
  <c r="O209" i="16"/>
  <c r="P209" i="16" s="1"/>
  <c r="O213" i="16"/>
  <c r="P213" i="16" s="1"/>
  <c r="O175" i="16"/>
  <c r="P175" i="16" s="1"/>
  <c r="O176" i="16"/>
  <c r="P176" i="16" s="1"/>
  <c r="O219" i="16"/>
  <c r="P219" i="16" s="1"/>
  <c r="O159" i="16"/>
  <c r="P159" i="16" s="1"/>
  <c r="O571" i="16"/>
  <c r="P571" i="16" s="1"/>
  <c r="K9" i="16"/>
  <c r="O136" i="16" s="1"/>
  <c r="P136" i="16" s="1"/>
  <c r="O752" i="16"/>
  <c r="P752" i="16" s="1"/>
  <c r="O710" i="16"/>
  <c r="P710" i="16" s="1"/>
  <c r="O805" i="16"/>
  <c r="P805" i="16" s="1"/>
  <c r="O800" i="16"/>
  <c r="P800" i="16" s="1"/>
  <c r="O637" i="16"/>
  <c r="P637" i="16" s="1"/>
  <c r="O714" i="16"/>
  <c r="P714" i="16" s="1"/>
  <c r="O612" i="16"/>
  <c r="P612" i="16" s="1"/>
  <c r="O553" i="16"/>
  <c r="P553" i="16" s="1"/>
  <c r="O739" i="16"/>
  <c r="P739" i="16" s="1"/>
  <c r="O789" i="16"/>
  <c r="P789" i="16" s="1"/>
  <c r="O584" i="16"/>
  <c r="P584" i="16" s="1"/>
  <c r="O546" i="16"/>
  <c r="P546" i="16" s="1"/>
  <c r="O677" i="16"/>
  <c r="P677" i="16" s="1"/>
  <c r="O574" i="16"/>
  <c r="P574" i="16" s="1"/>
  <c r="O550" i="16"/>
  <c r="P550" i="16" s="1"/>
  <c r="O580" i="16"/>
  <c r="P580" i="16" s="1"/>
  <c r="O692" i="16"/>
  <c r="P692" i="16" s="1"/>
  <c r="O665" i="16"/>
  <c r="P665" i="16" s="1"/>
  <c r="O797" i="16"/>
  <c r="P797" i="16" s="1"/>
  <c r="O679" i="16"/>
  <c r="P679" i="16" s="1"/>
  <c r="O1589" i="16"/>
  <c r="P1589" i="16" s="1"/>
  <c r="O767" i="16"/>
  <c r="P767" i="16" s="1"/>
  <c r="O1823" i="16"/>
  <c r="P1823" i="16" s="1"/>
  <c r="O1595" i="16"/>
  <c r="P1595" i="16" s="1"/>
  <c r="O693" i="16"/>
  <c r="P693" i="16" s="1"/>
  <c r="O1734" i="16"/>
  <c r="P1734" i="16" s="1"/>
  <c r="O705" i="16"/>
  <c r="P705" i="16" s="1"/>
  <c r="O643" i="16"/>
  <c r="P643" i="16" s="1"/>
  <c r="O543" i="16"/>
  <c r="P543" i="16" s="1"/>
  <c r="O663" i="16"/>
  <c r="P663" i="16" s="1"/>
  <c r="O549" i="16"/>
  <c r="P549" i="16" s="1"/>
  <c r="O685" i="16"/>
  <c r="P685" i="16" s="1"/>
  <c r="O1785" i="16"/>
  <c r="P1785" i="16" s="1"/>
  <c r="O761" i="16"/>
  <c r="P761" i="16" s="1"/>
  <c r="O743" i="16"/>
  <c r="P743" i="16" s="1"/>
  <c r="O635" i="16"/>
  <c r="P635" i="16" s="1"/>
  <c r="O773" i="16"/>
  <c r="P773" i="16" s="1"/>
  <c r="O1347" i="16"/>
  <c r="P1347" i="16" s="1"/>
  <c r="O1623" i="16"/>
  <c r="P1623" i="16" s="1"/>
  <c r="O1568" i="16"/>
  <c r="P1568" i="16" s="1"/>
  <c r="O652" i="16"/>
  <c r="P652" i="16" s="1"/>
  <c r="O741" i="16"/>
  <c r="P741" i="16" s="1"/>
  <c r="O798" i="16"/>
  <c r="P798" i="16" s="1"/>
  <c r="O640" i="16"/>
  <c r="P640" i="16" s="1"/>
  <c r="O589" i="16"/>
  <c r="P589" i="16" s="1"/>
  <c r="O880" i="16"/>
  <c r="P880" i="16" s="1"/>
  <c r="O585" i="16"/>
  <c r="P585" i="16" s="1"/>
  <c r="O682" i="16"/>
  <c r="P682" i="16" s="1"/>
  <c r="O760" i="16"/>
  <c r="P760" i="16" s="1"/>
  <c r="O576" i="16"/>
  <c r="P576" i="16" s="1"/>
  <c r="O650" i="16"/>
  <c r="P650" i="16" s="1"/>
  <c r="O656" i="16"/>
  <c r="P656" i="16" s="1"/>
  <c r="O1302" i="16"/>
  <c r="P1302" i="16" s="1"/>
  <c r="O918" i="16"/>
  <c r="P918" i="16" s="1"/>
  <c r="O630" i="16"/>
  <c r="P630" i="16" s="1"/>
  <c r="O664" i="16"/>
  <c r="P664" i="16" s="1"/>
  <c r="O1592" i="16"/>
  <c r="P1592" i="16" s="1"/>
  <c r="O735" i="16"/>
  <c r="P735" i="16" s="1"/>
  <c r="O1590" i="16"/>
  <c r="P1590" i="16" s="1"/>
  <c r="O940" i="16"/>
  <c r="P940" i="16" s="1"/>
  <c r="O1288" i="16"/>
  <c r="P1288" i="16" s="1"/>
  <c r="O1296" i="16"/>
  <c r="P1296" i="16" s="1"/>
  <c r="O859" i="16"/>
  <c r="P859" i="16" s="1"/>
  <c r="O1226" i="16"/>
  <c r="P1226" i="16" s="1"/>
  <c r="O578" i="16"/>
  <c r="P578" i="16" s="1"/>
  <c r="O689" i="16"/>
  <c r="P689" i="16" s="1"/>
  <c r="O717" i="16"/>
  <c r="P717" i="16" s="1"/>
  <c r="O734" i="16"/>
  <c r="P734" i="16" s="1"/>
  <c r="O678" i="16"/>
  <c r="P678" i="16" s="1"/>
  <c r="O1676" i="16"/>
  <c r="P1676" i="16" s="1"/>
  <c r="O1536" i="16"/>
  <c r="P1536" i="16" s="1"/>
  <c r="O1471" i="16"/>
  <c r="P1471" i="16" s="1"/>
  <c r="O1295" i="16"/>
  <c r="P1295" i="16" s="1"/>
  <c r="O1799" i="16"/>
  <c r="P1799" i="16" s="1"/>
  <c r="O1409" i="16"/>
  <c r="P1409" i="16" s="1"/>
  <c r="O1174" i="16"/>
  <c r="P1174" i="16" s="1"/>
  <c r="O1146" i="16"/>
  <c r="P1146" i="16" s="1"/>
  <c r="O1014" i="16"/>
  <c r="P1014" i="16" s="1"/>
  <c r="O830" i="16"/>
  <c r="P830" i="16" s="1"/>
  <c r="O1156" i="16"/>
  <c r="P1156" i="16" s="1"/>
  <c r="O1345" i="16"/>
  <c r="P1345" i="16" s="1"/>
  <c r="O1147" i="16"/>
  <c r="P1147" i="16" s="1"/>
  <c r="O1010" i="16"/>
  <c r="P1010" i="16" s="1"/>
  <c r="O1538" i="16"/>
  <c r="P1538" i="16" s="1"/>
  <c r="O1519" i="16"/>
  <c r="P1519" i="16" s="1"/>
  <c r="O1325" i="16"/>
  <c r="P1325" i="16" s="1"/>
  <c r="O1668" i="16"/>
  <c r="P1668" i="16" s="1"/>
  <c r="O1133" i="16"/>
  <c r="P1133" i="16" s="1"/>
  <c r="O1054" i="16"/>
  <c r="P1054" i="16" s="1"/>
  <c r="O852" i="16"/>
  <c r="P852" i="16" s="1"/>
  <c r="O1615" i="16"/>
  <c r="P1615" i="16" s="1"/>
  <c r="O870" i="16"/>
  <c r="P870" i="16" s="1"/>
  <c r="O1168" i="16"/>
  <c r="P1168" i="16" s="1"/>
  <c r="O1525" i="16"/>
  <c r="P1525" i="16" s="1"/>
  <c r="O1161" i="16"/>
  <c r="P1161" i="16" s="1"/>
  <c r="O581" i="16"/>
  <c r="P581" i="16" s="1"/>
  <c r="O1099" i="16"/>
  <c r="P1099" i="16" s="1"/>
  <c r="O545" i="16"/>
  <c r="P545" i="16" s="1"/>
  <c r="O884" i="16"/>
  <c r="P884" i="16" s="1"/>
  <c r="O1631" i="16"/>
  <c r="P1631" i="16" s="1"/>
  <c r="O1140" i="16"/>
  <c r="P1140" i="16" s="1"/>
  <c r="O688" i="16"/>
  <c r="P688" i="16" s="1"/>
  <c r="O1300" i="16"/>
  <c r="P1300" i="16" s="1"/>
  <c r="O821" i="16"/>
  <c r="P821" i="16" s="1"/>
  <c r="O570" i="16"/>
  <c r="P570" i="16" s="1"/>
  <c r="O600" i="16"/>
  <c r="P600" i="16" s="1"/>
  <c r="O565" i="16"/>
  <c r="P565" i="16" s="1"/>
  <c r="O836" i="16"/>
  <c r="P836" i="16" s="1"/>
  <c r="O1780" i="16"/>
  <c r="P1780" i="16" s="1"/>
  <c r="O575" i="16"/>
  <c r="P575" i="16" s="1"/>
  <c r="O1317" i="16"/>
  <c r="P1317" i="16" s="1"/>
  <c r="O1767" i="16"/>
  <c r="P1767" i="16" s="1"/>
  <c r="O1194" i="16"/>
  <c r="P1194" i="16" s="1"/>
  <c r="O860" i="16"/>
  <c r="P860" i="16" s="1"/>
  <c r="O1123" i="16"/>
  <c r="P1123" i="16" s="1"/>
  <c r="O721" i="16"/>
  <c r="P721" i="16" s="1"/>
  <c r="O564" i="16"/>
  <c r="P564" i="16" s="1"/>
  <c r="O540" i="16"/>
  <c r="P540" i="16" s="1"/>
  <c r="O1616" i="16"/>
  <c r="P1616" i="16" s="1"/>
  <c r="O1744" i="16"/>
  <c r="P1744" i="16" s="1"/>
  <c r="O1400" i="16"/>
  <c r="P1400" i="16" s="1"/>
  <c r="O1223" i="16"/>
  <c r="P1223" i="16" s="1"/>
  <c r="O1393" i="16"/>
  <c r="P1393" i="16" s="1"/>
  <c r="O948" i="16"/>
  <c r="P948" i="16" s="1"/>
  <c r="O1026" i="16"/>
  <c r="P1026" i="16" s="1"/>
  <c r="O1759" i="16"/>
  <c r="P1759" i="16" s="1"/>
  <c r="O1368" i="16"/>
  <c r="P1368" i="16" s="1"/>
  <c r="O618" i="16"/>
  <c r="P618" i="16" s="1"/>
  <c r="O988" i="16"/>
  <c r="P988" i="16" s="1"/>
  <c r="O1191" i="16"/>
  <c r="P1191" i="16" s="1"/>
  <c r="O1020" i="16"/>
  <c r="P1020" i="16" s="1"/>
  <c r="O1173" i="16"/>
  <c r="P1173" i="16" s="1"/>
  <c r="O1155" i="16"/>
  <c r="P1155" i="16" s="1"/>
  <c r="O731" i="16"/>
  <c r="P731" i="16" s="1"/>
  <c r="O1249" i="16"/>
  <c r="P1249" i="16" s="1"/>
  <c r="O1058" i="16"/>
  <c r="P1058" i="16" s="1"/>
  <c r="O1104" i="16"/>
  <c r="P1104" i="16" s="1"/>
  <c r="O716" i="16"/>
  <c r="P716" i="16" s="1"/>
  <c r="O850" i="16"/>
  <c r="P850" i="16" s="1"/>
  <c r="O627" i="16"/>
  <c r="P627" i="16" s="1"/>
  <c r="O1446" i="16"/>
  <c r="P1446" i="16" s="1"/>
  <c r="O1420" i="16"/>
  <c r="P1420" i="16" s="1"/>
  <c r="O1406" i="16"/>
  <c r="P1406" i="16" s="1"/>
  <c r="O1260" i="16"/>
  <c r="P1260" i="16" s="1"/>
  <c r="O1318" i="16"/>
  <c r="P1318" i="16" s="1"/>
  <c r="O1017" i="16"/>
  <c r="P1017" i="16" s="1"/>
  <c r="O1321" i="16"/>
  <c r="P1321" i="16" s="1"/>
  <c r="O1286" i="16"/>
  <c r="P1286" i="16" s="1"/>
  <c r="O1177" i="16"/>
  <c r="P1177" i="16" s="1"/>
  <c r="O997" i="16"/>
  <c r="P997" i="16" s="1"/>
  <c r="O809" i="16"/>
  <c r="P809" i="16" s="1"/>
  <c r="O770" i="16"/>
  <c r="P770" i="16" s="1"/>
  <c r="O556" i="16"/>
  <c r="P556" i="16" s="1"/>
  <c r="O1094" i="16"/>
  <c r="P1094" i="16" s="1"/>
  <c r="O1781" i="16"/>
  <c r="P1781" i="16" s="1"/>
  <c r="O1092" i="16"/>
  <c r="P1092" i="16" s="1"/>
  <c r="O883" i="16"/>
  <c r="P883" i="16" s="1"/>
  <c r="O1163" i="16"/>
  <c r="P1163" i="16" s="1"/>
  <c r="O1401" i="16"/>
  <c r="P1401" i="16" s="1"/>
  <c r="O782" i="16"/>
  <c r="P782" i="16" s="1"/>
  <c r="O1084" i="16"/>
  <c r="P1084" i="16" s="1"/>
  <c r="O986" i="16"/>
  <c r="P986" i="16" s="1"/>
  <c r="O1449" i="16"/>
  <c r="P1449" i="16" s="1"/>
  <c r="O890" i="16"/>
  <c r="P890" i="16" s="1"/>
  <c r="O704" i="16"/>
  <c r="P704" i="16" s="1"/>
  <c r="O601" i="16"/>
  <c r="P601" i="16" s="1"/>
  <c r="O1763" i="16"/>
  <c r="P1763" i="16" s="1"/>
  <c r="O740" i="16"/>
  <c r="P740" i="16" s="1"/>
  <c r="O1582" i="16"/>
  <c r="P1582" i="16" s="1"/>
  <c r="O674" i="16"/>
  <c r="P674" i="16" s="1"/>
  <c r="O1751" i="16"/>
  <c r="P1751" i="16" s="1"/>
  <c r="O989" i="16"/>
  <c r="P989" i="16" s="1"/>
  <c r="O1549" i="16"/>
  <c r="P1549" i="16" s="1"/>
  <c r="O1086" i="16"/>
  <c r="P1086" i="16" s="1"/>
  <c r="O764" i="16"/>
  <c r="P764" i="16" s="1"/>
  <c r="O1465" i="16"/>
  <c r="P1465" i="16" s="1"/>
  <c r="O1434" i="16"/>
  <c r="P1434" i="16" s="1"/>
  <c r="O727" i="16"/>
  <c r="P727" i="16" s="1"/>
  <c r="O1591" i="16"/>
  <c r="P1591" i="16" s="1"/>
  <c r="O1593" i="16"/>
  <c r="P1593" i="16" s="1"/>
  <c r="O1752" i="16"/>
  <c r="P1752" i="16" s="1"/>
  <c r="O1497" i="16"/>
  <c r="P1497" i="16" s="1"/>
  <c r="O1704" i="16"/>
  <c r="P1704" i="16" s="1"/>
  <c r="O1710" i="16"/>
  <c r="P1710" i="16" s="1"/>
  <c r="O1442" i="16"/>
  <c r="P1442" i="16" s="1"/>
  <c r="O811" i="16"/>
  <c r="P811" i="16" s="1"/>
  <c r="O1042" i="16"/>
  <c r="P1042" i="16" s="1"/>
  <c r="O815" i="16"/>
  <c r="P815" i="16" s="1"/>
  <c r="O1761" i="16"/>
  <c r="P1761" i="16" s="1"/>
  <c r="O1621" i="16"/>
  <c r="P1621" i="16" s="1"/>
  <c r="O1545" i="16"/>
  <c r="P1545" i="16" s="1"/>
  <c r="O1555" i="16"/>
  <c r="P1555" i="16" s="1"/>
  <c r="O1575" i="16"/>
  <c r="P1575" i="16" s="1"/>
  <c r="O1182" i="16"/>
  <c r="P1182" i="16" s="1"/>
  <c r="O950" i="16"/>
  <c r="P950" i="16" s="1"/>
  <c r="O1021" i="16"/>
  <c r="P1021" i="16" s="1"/>
  <c r="O720" i="16"/>
  <c r="P720" i="16" s="1"/>
  <c r="O588" i="16"/>
  <c r="P588" i="16" s="1"/>
  <c r="O1385" i="16"/>
  <c r="P1385" i="16" s="1"/>
  <c r="O1447" i="16"/>
  <c r="P1447" i="16" s="1"/>
  <c r="O934" i="16"/>
  <c r="P934" i="16" s="1"/>
  <c r="O787" i="16"/>
  <c r="P787" i="16" s="1"/>
  <c r="O624" i="16"/>
  <c r="P624" i="16" s="1"/>
  <c r="O548" i="16"/>
  <c r="P548" i="16" s="1"/>
  <c r="O559" i="16"/>
  <c r="P559" i="16" s="1"/>
  <c r="O1581" i="16"/>
  <c r="P1581" i="16" s="1"/>
  <c r="O1114" i="16"/>
  <c r="P1114" i="16" s="1"/>
  <c r="O699" i="16"/>
  <c r="P699" i="16" s="1"/>
  <c r="O706" i="16"/>
  <c r="P706" i="16" s="1"/>
  <c r="O673" i="16"/>
  <c r="P673" i="16" s="1"/>
  <c r="O840" i="16"/>
  <c r="P840" i="16" s="1"/>
  <c r="O1795" i="16"/>
  <c r="P1795" i="16" s="1"/>
  <c r="O1626" i="16"/>
  <c r="P1626" i="16" s="1"/>
  <c r="O1600" i="16"/>
  <c r="P1600" i="16" s="1"/>
  <c r="O1273" i="16"/>
  <c r="P1273" i="16" s="1"/>
  <c r="O696" i="16"/>
  <c r="P696" i="16" s="1"/>
  <c r="O1445" i="16"/>
  <c r="P1445" i="16" s="1"/>
  <c r="O1142" i="16"/>
  <c r="P1142" i="16" s="1"/>
  <c r="O1046" i="16"/>
  <c r="P1046" i="16" s="1"/>
  <c r="O810" i="16"/>
  <c r="P810" i="16" s="1"/>
  <c r="O1121" i="16"/>
  <c r="P1121" i="16" s="1"/>
  <c r="O1075" i="16"/>
  <c r="P1075" i="16" s="1"/>
  <c r="O929" i="16"/>
  <c r="P929" i="16" s="1"/>
  <c r="O1072" i="16"/>
  <c r="P1072" i="16" s="1"/>
  <c r="O885" i="16"/>
  <c r="P885" i="16" s="1"/>
  <c r="O1805" i="16"/>
  <c r="P1805" i="16" s="1"/>
  <c r="O595" i="16"/>
  <c r="P595" i="16" s="1"/>
  <c r="O1542" i="16"/>
  <c r="P1542" i="16" s="1"/>
  <c r="O1056" i="16"/>
  <c r="P1056" i="16" s="1"/>
  <c r="O756" i="16"/>
  <c r="P756" i="16" s="1"/>
  <c r="O953" i="16"/>
  <c r="P953" i="16" s="1"/>
  <c r="O963" i="16"/>
  <c r="P963" i="16" s="1"/>
  <c r="O670" i="16"/>
  <c r="P670" i="16" s="1"/>
  <c r="O1215" i="16"/>
  <c r="P1215" i="16" s="1"/>
  <c r="O804" i="16"/>
  <c r="P804" i="16" s="1"/>
  <c r="O967" i="16"/>
  <c r="P967" i="16" s="1"/>
  <c r="O542" i="16"/>
  <c r="P542" i="16" s="1"/>
  <c r="O961" i="16"/>
  <c r="P961" i="16" s="1"/>
  <c r="O1253" i="16"/>
  <c r="P1253" i="16" s="1"/>
  <c r="O807" i="16"/>
  <c r="P807" i="16" s="1"/>
  <c r="O1047" i="16"/>
  <c r="P1047" i="16" s="1"/>
  <c r="O1578" i="16"/>
  <c r="P1578" i="16" s="1"/>
  <c r="O1145" i="16"/>
  <c r="P1145" i="16" s="1"/>
  <c r="O1294" i="16"/>
  <c r="P1294" i="16" s="1"/>
  <c r="O1765" i="16"/>
  <c r="P1765" i="16" s="1"/>
  <c r="O906" i="16"/>
  <c r="P906" i="16" s="1"/>
  <c r="O1291" i="16"/>
  <c r="P1291" i="16" s="1"/>
  <c r="O1576" i="16"/>
  <c r="P1576" i="16" s="1"/>
  <c r="O1205" i="16"/>
  <c r="P1205" i="16" s="1"/>
  <c r="O1462" i="16"/>
  <c r="P1462" i="16" s="1"/>
  <c r="O1738" i="16"/>
  <c r="P1738" i="16" s="1"/>
  <c r="O1491" i="16"/>
  <c r="P1491" i="16" s="1"/>
  <c r="O1388" i="16"/>
  <c r="P1388" i="16" s="1"/>
  <c r="O1807" i="16"/>
  <c r="P1807" i="16" s="1"/>
  <c r="O838" i="16"/>
  <c r="P838" i="16" s="1"/>
  <c r="O1461" i="16"/>
  <c r="P1461" i="16" s="1"/>
  <c r="O1756" i="16"/>
  <c r="P1756" i="16" s="1"/>
  <c r="O1787" i="16"/>
  <c r="P1787" i="16" s="1"/>
  <c r="O1157" i="16"/>
  <c r="P1157" i="16" s="1"/>
  <c r="O590" i="16"/>
  <c r="P590" i="16" s="1"/>
  <c r="O573" i="16"/>
  <c r="P573" i="16" s="1"/>
  <c r="O661" i="16"/>
  <c r="P661" i="16" s="1"/>
  <c r="O552" i="16"/>
  <c r="P552" i="16" s="1"/>
  <c r="O604" i="16"/>
  <c r="P604" i="16" s="1"/>
  <c r="O1521" i="16"/>
  <c r="P1521" i="16" s="1"/>
  <c r="O1386" i="16"/>
  <c r="P1386" i="16" s="1"/>
  <c r="O1363" i="16"/>
  <c r="P1363" i="16" s="1"/>
  <c r="O1624" i="16"/>
  <c r="P1624" i="16" s="1"/>
  <c r="O1426" i="16"/>
  <c r="P1426" i="16" s="1"/>
  <c r="O1612" i="16"/>
  <c r="P1612" i="16" s="1"/>
  <c r="O1782" i="16"/>
  <c r="P1782" i="16" s="1"/>
  <c r="O969" i="16"/>
  <c r="P969" i="16" s="1"/>
  <c r="O723" i="16"/>
  <c r="P723" i="16" s="1"/>
  <c r="O633" i="16"/>
  <c r="P633" i="16" s="1"/>
  <c r="O687" i="16"/>
  <c r="P687" i="16" s="1"/>
  <c r="O1709" i="16"/>
  <c r="P1709" i="16" s="1"/>
  <c r="O1314" i="16"/>
  <c r="P1314" i="16" s="1"/>
  <c r="O613" i="16"/>
  <c r="P613" i="16" s="1"/>
  <c r="O1560" i="16"/>
  <c r="P1560" i="16" s="1"/>
  <c r="O1265" i="16"/>
  <c r="P1265" i="16" s="1"/>
  <c r="O824" i="16"/>
  <c r="P824" i="16" s="1"/>
  <c r="O1681" i="16"/>
  <c r="P1681" i="16" s="1"/>
  <c r="O1797" i="16"/>
  <c r="P1797" i="16" s="1"/>
  <c r="O1539" i="16"/>
  <c r="P1539" i="16" s="1"/>
  <c r="O1684" i="16"/>
  <c r="P1684" i="16" s="1"/>
  <c r="O666" i="16"/>
  <c r="P666" i="16" s="1"/>
  <c r="O1574" i="16"/>
  <c r="P1574" i="16" s="1"/>
  <c r="O1289" i="16"/>
  <c r="P1289" i="16" s="1"/>
  <c r="O1804" i="16"/>
  <c r="P1804" i="16" s="1"/>
  <c r="O1160" i="16"/>
  <c r="P1160" i="16" s="1"/>
  <c r="O1358" i="16"/>
  <c r="P1358" i="16" s="1"/>
  <c r="O1136" i="16"/>
  <c r="P1136" i="16" s="1"/>
  <c r="O973" i="16"/>
  <c r="P973" i="16" s="1"/>
  <c r="O1474" i="16"/>
  <c r="P1474" i="16" s="1"/>
  <c r="O1167" i="16"/>
  <c r="P1167" i="16" s="1"/>
  <c r="O701" i="16"/>
  <c r="P701" i="16" s="1"/>
  <c r="O864" i="16"/>
  <c r="P864" i="16" s="1"/>
  <c r="O984" i="16"/>
  <c r="P984" i="16" s="1"/>
  <c r="O868" i="16"/>
  <c r="P868" i="16" s="1"/>
  <c r="O620" i="16"/>
  <c r="P620" i="16" s="1"/>
  <c r="O649" i="16"/>
  <c r="P649" i="16" s="1"/>
  <c r="O766" i="16"/>
  <c r="P766" i="16" s="1"/>
  <c r="O1313" i="16"/>
  <c r="P1313" i="16" s="1"/>
  <c r="O1658" i="16"/>
  <c r="P1658" i="16" s="1"/>
  <c r="O1764" i="16"/>
  <c r="P1764" i="16" s="1"/>
  <c r="O1816" i="16"/>
  <c r="P1816" i="16" s="1"/>
  <c r="O1349" i="16"/>
  <c r="P1349" i="16" s="1"/>
  <c r="O987" i="16"/>
  <c r="P987" i="16" s="1"/>
  <c r="O869" i="16"/>
  <c r="P869" i="16" s="1"/>
  <c r="O783" i="16"/>
  <c r="P783" i="16" s="1"/>
  <c r="O1788" i="16"/>
  <c r="P1788" i="16" s="1"/>
  <c r="O769" i="16"/>
  <c r="P769" i="16" s="1"/>
  <c r="O777" i="16"/>
  <c r="P777" i="16" s="1"/>
  <c r="O544" i="16"/>
  <c r="P544" i="16" s="1"/>
  <c r="O1653" i="16"/>
  <c r="P1653" i="16" s="1"/>
  <c r="O629" i="16"/>
  <c r="P629" i="16" s="1"/>
  <c r="O1116" i="16"/>
  <c r="P1116" i="16" s="1"/>
  <c r="O1452" i="16"/>
  <c r="P1452" i="16" s="1"/>
  <c r="O1606" i="16"/>
  <c r="P1606" i="16" s="1"/>
  <c r="O814" i="16"/>
  <c r="P814" i="16" s="1"/>
  <c r="O1022" i="16"/>
  <c r="P1022" i="16" s="1"/>
  <c r="O1397" i="16"/>
  <c r="P1397" i="16" s="1"/>
  <c r="O1665" i="16"/>
  <c r="P1665" i="16" s="1"/>
  <c r="O755" i="16"/>
  <c r="P755" i="16" s="1"/>
  <c r="O1214" i="16"/>
  <c r="P1214" i="16" s="1"/>
  <c r="O567" i="16"/>
  <c r="P567" i="16" s="1"/>
  <c r="O1107" i="16"/>
  <c r="P1107" i="16" s="1"/>
  <c r="O1101" i="16"/>
  <c r="P1101" i="16" s="1"/>
  <c r="O1373" i="16"/>
  <c r="P1373" i="16" s="1"/>
  <c r="O1152" i="16"/>
  <c r="P1152" i="16" s="1"/>
  <c r="O1346" i="16"/>
  <c r="P1346" i="16" s="1"/>
  <c r="O1063" i="16"/>
  <c r="P1063" i="16" s="1"/>
  <c r="O943" i="16"/>
  <c r="P943" i="16" s="1"/>
  <c r="O899" i="16"/>
  <c r="P899" i="16" s="1"/>
  <c r="O1067" i="16"/>
  <c r="P1067" i="16" s="1"/>
  <c r="O1257" i="16"/>
  <c r="P1257" i="16" s="1"/>
  <c r="O1109" i="16"/>
  <c r="P1109" i="16" s="1"/>
  <c r="O1048" i="16"/>
  <c r="P1048" i="16" s="1"/>
  <c r="O632" i="16"/>
  <c r="P632" i="16" s="1"/>
  <c r="O1822" i="16"/>
  <c r="P1822" i="16" s="1"/>
  <c r="O1685" i="16"/>
  <c r="P1685" i="16" s="1"/>
  <c r="O1609" i="16"/>
  <c r="P1609" i="16" s="1"/>
  <c r="O1584" i="16"/>
  <c r="P1584" i="16" s="1"/>
  <c r="O1632" i="16"/>
  <c r="P1632" i="16" s="1"/>
  <c r="O541" i="16"/>
  <c r="P541" i="16" s="1"/>
  <c r="O1280" i="16"/>
  <c r="P1280" i="16" s="1"/>
  <c r="O1361" i="16"/>
  <c r="P1361" i="16" s="1"/>
  <c r="O1183" i="16"/>
  <c r="P1183" i="16" s="1"/>
  <c r="O1198" i="16"/>
  <c r="P1198" i="16" s="1"/>
  <c r="O1055" i="16"/>
  <c r="P1055" i="16" s="1"/>
  <c r="O669" i="16"/>
  <c r="P669" i="16" s="1"/>
  <c r="O1809" i="16"/>
  <c r="P1809" i="16" s="1"/>
  <c r="O690" i="16"/>
  <c r="P690" i="16" s="1"/>
  <c r="O1516" i="16"/>
  <c r="P1516" i="16" s="1"/>
  <c r="O1311" i="16"/>
  <c r="P1311" i="16" s="1"/>
  <c r="O1119" i="16"/>
  <c r="P1119" i="16" s="1"/>
  <c r="O1790" i="16"/>
  <c r="P1790" i="16" s="1"/>
  <c r="O1512" i="16"/>
  <c r="P1512" i="16" s="1"/>
  <c r="O1750" i="16"/>
  <c r="P1750" i="16" s="1"/>
  <c r="O1413" i="16"/>
  <c r="P1413" i="16" s="1"/>
  <c r="O1322" i="16"/>
  <c r="P1322" i="16" s="1"/>
  <c r="O1636" i="16"/>
  <c r="P1636" i="16" s="1"/>
  <c r="O1283" i="16"/>
  <c r="P1283" i="16" s="1"/>
  <c r="O1698" i="16"/>
  <c r="P1698" i="16" s="1"/>
  <c r="O1468" i="16"/>
  <c r="P1468" i="16" s="1"/>
  <c r="O1417" i="16"/>
  <c r="P1417" i="16" s="1"/>
  <c r="O1566" i="16"/>
  <c r="P1566" i="16" s="1"/>
  <c r="O1419" i="16"/>
  <c r="P1419" i="16" s="1"/>
  <c r="O1731" i="16"/>
  <c r="P1731" i="16" s="1"/>
  <c r="O1395" i="16"/>
  <c r="P1395" i="16" s="1"/>
  <c r="O1124" i="16"/>
  <c r="P1124" i="16" s="1"/>
  <c r="O1635" i="16"/>
  <c r="P1635" i="16" s="1"/>
  <c r="O887" i="16"/>
  <c r="P887" i="16" s="1"/>
  <c r="O1221" i="16"/>
  <c r="P1221" i="16" s="1"/>
  <c r="O863" i="16"/>
  <c r="P863" i="16" s="1"/>
  <c r="O949" i="16"/>
  <c r="P949" i="16" s="1"/>
  <c r="O1240" i="16"/>
  <c r="P1240" i="16" s="1"/>
  <c r="O603" i="16"/>
  <c r="P603" i="16" s="1"/>
  <c r="O702" i="16"/>
  <c r="P702" i="16" s="1"/>
  <c r="O983" i="16"/>
  <c r="P983" i="16" s="1"/>
  <c r="O1379" i="16"/>
  <c r="P1379" i="16" s="1"/>
  <c r="O1506" i="16"/>
  <c r="P1506" i="16" s="1"/>
  <c r="O653" i="16"/>
  <c r="P653" i="16" s="1"/>
  <c r="O1776" i="16"/>
  <c r="P1776" i="16" s="1"/>
  <c r="O1470" i="16"/>
  <c r="P1470" i="16" s="1"/>
  <c r="O1032" i="16"/>
  <c r="P1032" i="16" s="1"/>
  <c r="O1239" i="16"/>
  <c r="P1239" i="16" s="1"/>
  <c r="O1293" i="16"/>
  <c r="P1293" i="16" s="1"/>
  <c r="O1511" i="16"/>
  <c r="P1511" i="16" s="1"/>
  <c r="O886" i="16"/>
  <c r="P886" i="16" s="1"/>
  <c r="O834" i="16"/>
  <c r="P834" i="16" s="1"/>
  <c r="O1565" i="16"/>
  <c r="P1565" i="16" s="1"/>
  <c r="O1695" i="16"/>
  <c r="P1695" i="16" s="1"/>
  <c r="O1670" i="16"/>
  <c r="P1670" i="16" s="1"/>
  <c r="O1792" i="16"/>
  <c r="P1792" i="16" s="1"/>
  <c r="O1278" i="16"/>
  <c r="P1278" i="16" s="1"/>
  <c r="O561" i="16"/>
  <c r="P561" i="16" s="1"/>
  <c r="O1753" i="16"/>
  <c r="P1753" i="16" s="1"/>
  <c r="O1677" i="16"/>
  <c r="P1677" i="16" s="1"/>
  <c r="O1729" i="16"/>
  <c r="P1729" i="16" s="1"/>
  <c r="O1255" i="16"/>
  <c r="P1255" i="16" s="1"/>
  <c r="O641" i="16"/>
  <c r="P641" i="16" s="1"/>
  <c r="O1106" i="16"/>
  <c r="P1106" i="16" s="1"/>
  <c r="O823" i="16"/>
  <c r="P823" i="16" s="1"/>
  <c r="O1680" i="16"/>
  <c r="P1680" i="16" s="1"/>
  <c r="O547" i="16"/>
  <c r="P547" i="16" s="1"/>
  <c r="O1637" i="16"/>
  <c r="P1637" i="16" s="1"/>
  <c r="O1662" i="16"/>
  <c r="P1662" i="16" s="1"/>
  <c r="O694" i="16"/>
  <c r="P694" i="16" s="1"/>
  <c r="O1033" i="16"/>
  <c r="P1033" i="16" s="1"/>
  <c r="O921" i="16"/>
  <c r="P921" i="16" s="1"/>
  <c r="O1540" i="16"/>
  <c r="P1540" i="16" s="1"/>
  <c r="O1705" i="16"/>
  <c r="P1705" i="16" s="1"/>
  <c r="O791" i="16"/>
  <c r="P791" i="16" s="1"/>
  <c r="O802" i="16"/>
  <c r="P802" i="16" s="1"/>
  <c r="O829" i="16"/>
  <c r="P829" i="16" s="1"/>
  <c r="O1180" i="16"/>
  <c r="P1180" i="16" s="1"/>
  <c r="O1713" i="16"/>
  <c r="P1713" i="16" s="1"/>
  <c r="O842" i="16"/>
  <c r="P842" i="16" s="1"/>
  <c r="O1777" i="16"/>
  <c r="P1777" i="16" s="1"/>
  <c r="O1641" i="16"/>
  <c r="P1641" i="16" s="1"/>
  <c r="O698" i="16"/>
  <c r="P698" i="16" s="1"/>
  <c r="O1747" i="16"/>
  <c r="P1747" i="16" s="1"/>
  <c r="O622" i="16"/>
  <c r="P622" i="16" s="1"/>
  <c r="O1783" i="16"/>
  <c r="P1783" i="16" s="1"/>
  <c r="O605" i="16"/>
  <c r="P605" i="16" s="1"/>
  <c r="O737" i="16"/>
  <c r="P737" i="16" s="1"/>
  <c r="O1608" i="16"/>
  <c r="P1608" i="16" s="1"/>
  <c r="O697" i="16"/>
  <c r="P697" i="16" s="1"/>
  <c r="O1303" i="16"/>
  <c r="P1303" i="16" s="1"/>
  <c r="O568" i="16"/>
  <c r="P568" i="16" s="1"/>
  <c r="O976" i="16"/>
  <c r="P976" i="16" s="1"/>
  <c r="O671" i="16"/>
  <c r="P671" i="16" s="1"/>
  <c r="O587" i="16"/>
  <c r="P587" i="16" s="1"/>
  <c r="O1310" i="16"/>
  <c r="P1310" i="16" s="1"/>
  <c r="O1261" i="16"/>
  <c r="P1261" i="16" s="1"/>
  <c r="O925" i="16"/>
  <c r="P925" i="16" s="1"/>
  <c r="O1526" i="16"/>
  <c r="P1526" i="16" s="1"/>
  <c r="O1074" i="16"/>
  <c r="P1074" i="16" s="1"/>
  <c r="O879" i="16"/>
  <c r="P879" i="16" s="1"/>
  <c r="O968" i="16"/>
  <c r="P968" i="16" s="1"/>
  <c r="O1262" i="16"/>
  <c r="P1262" i="16" s="1"/>
  <c r="O857" i="16"/>
  <c r="P857" i="16" s="1"/>
  <c r="O1127" i="16"/>
  <c r="P1127" i="16" s="1"/>
  <c r="O1049" i="16"/>
  <c r="P1049" i="16" s="1"/>
  <c r="O994" i="16"/>
  <c r="P994" i="16" s="1"/>
  <c r="O592" i="16"/>
  <c r="P592" i="16" s="1"/>
  <c r="O1402" i="16"/>
  <c r="P1402" i="16" s="1"/>
  <c r="O1504" i="16"/>
  <c r="P1504" i="16" s="1"/>
  <c r="O1287" i="16"/>
  <c r="P1287" i="16" s="1"/>
  <c r="O1522" i="16"/>
  <c r="P1522" i="16" s="1"/>
  <c r="O1507" i="16"/>
  <c r="P1507" i="16" s="1"/>
  <c r="O1130" i="16"/>
  <c r="P1130" i="16" s="1"/>
  <c r="O1552" i="16"/>
  <c r="P1552" i="16" s="1"/>
  <c r="O866" i="16"/>
  <c r="P866" i="16" s="1"/>
  <c r="O1065" i="16"/>
  <c r="P1065" i="16" s="1"/>
  <c r="O933" i="16"/>
  <c r="P933" i="16" s="1"/>
  <c r="O784" i="16"/>
  <c r="P784" i="16" s="1"/>
  <c r="O750" i="16"/>
  <c r="P750" i="16" s="1"/>
  <c r="O1811" i="16"/>
  <c r="P1811" i="16" s="1"/>
  <c r="O1779" i="16"/>
  <c r="P1779" i="16" s="1"/>
  <c r="O1515" i="16"/>
  <c r="P1515" i="16" s="1"/>
  <c r="O1527" i="16"/>
  <c r="P1527" i="16" s="1"/>
  <c r="O1586" i="16"/>
  <c r="P1586" i="16" s="1"/>
  <c r="O1360" i="16"/>
  <c r="P1360" i="16" s="1"/>
  <c r="O1366" i="16"/>
  <c r="P1366" i="16" s="1"/>
  <c r="O1326" i="16"/>
  <c r="P1326" i="16" s="1"/>
  <c r="O712" i="16"/>
  <c r="P712" i="16" s="1"/>
  <c r="O1736" i="16"/>
  <c r="P1736" i="16" s="1"/>
  <c r="O1514" i="16"/>
  <c r="P1514" i="16" s="1"/>
  <c r="O1203" i="16"/>
  <c r="P1203" i="16" s="1"/>
  <c r="O1544" i="16"/>
  <c r="P1544" i="16" s="1"/>
  <c r="O1186" i="16"/>
  <c r="P1186" i="16" s="1"/>
  <c r="O1050" i="16"/>
  <c r="P1050" i="16" s="1"/>
  <c r="O1224" i="16"/>
  <c r="P1224" i="16" s="1"/>
  <c r="O1148" i="16"/>
  <c r="P1148" i="16" s="1"/>
  <c r="O1200" i="16"/>
  <c r="P1200" i="16" s="1"/>
  <c r="O851" i="16"/>
  <c r="P851" i="16" s="1"/>
  <c r="O1193" i="16"/>
  <c r="P1193" i="16" s="1"/>
  <c r="O980" i="16"/>
  <c r="P980" i="16" s="1"/>
  <c r="O993" i="16"/>
  <c r="P993" i="16" s="1"/>
  <c r="O1211" i="16"/>
  <c r="P1211" i="16" s="1"/>
  <c r="O746" i="16"/>
  <c r="P746" i="16" s="1"/>
  <c r="O1730" i="16"/>
  <c r="P1730" i="16" s="1"/>
  <c r="O1719" i="16"/>
  <c r="P1719" i="16" s="1"/>
  <c r="O1496" i="16"/>
  <c r="P1496" i="16" s="1"/>
  <c r="O1800" i="16"/>
  <c r="P1800" i="16" s="1"/>
  <c r="O1184" i="16"/>
  <c r="P1184" i="16" s="1"/>
  <c r="O1620" i="16"/>
  <c r="P1620" i="16" s="1"/>
  <c r="O1583" i="16"/>
  <c r="P1583" i="16" s="1"/>
  <c r="O1510" i="16"/>
  <c r="P1510" i="16" s="1"/>
  <c r="O1356" i="16"/>
  <c r="P1356" i="16" s="1"/>
  <c r="O1195" i="16"/>
  <c r="P1195" i="16" s="1"/>
  <c r="O910" i="16"/>
  <c r="P910" i="16" s="1"/>
  <c r="O1009" i="16"/>
  <c r="P1009" i="16" s="1"/>
  <c r="O1559" i="16"/>
  <c r="P1559" i="16" s="1"/>
  <c r="O1690" i="16"/>
  <c r="P1690" i="16" s="1"/>
  <c r="O1602" i="16"/>
  <c r="P1602" i="16" s="1"/>
  <c r="O1476" i="16"/>
  <c r="P1476" i="16" s="1"/>
  <c r="O1115" i="16"/>
  <c r="P1115" i="16" s="1"/>
  <c r="O903" i="16"/>
  <c r="P903" i="16" s="1"/>
  <c r="O1355" i="16"/>
  <c r="P1355" i="16" s="1"/>
  <c r="O1279" i="16"/>
  <c r="P1279" i="16" s="1"/>
  <c r="O1331" i="16"/>
  <c r="P1331" i="16" s="1"/>
  <c r="O1089" i="16"/>
  <c r="P1089" i="16" s="1"/>
  <c r="O707" i="16"/>
  <c r="P707" i="16" s="1"/>
  <c r="O1337" i="16"/>
  <c r="P1337" i="16" s="1"/>
  <c r="O792" i="16"/>
  <c r="P792" i="16" s="1"/>
  <c r="O577" i="16"/>
  <c r="P577" i="16" s="1"/>
  <c r="O808" i="16"/>
  <c r="P808" i="16" s="1"/>
  <c r="O1425" i="16"/>
  <c r="P1425" i="16" s="1"/>
  <c r="O718" i="16"/>
  <c r="P718" i="16" s="1"/>
  <c r="O1381" i="16"/>
  <c r="P1381" i="16" s="1"/>
  <c r="O1634" i="16"/>
  <c r="P1634" i="16" s="1"/>
  <c r="O1103" i="16"/>
  <c r="P1103" i="16" s="1"/>
  <c r="O1666" i="16"/>
  <c r="P1666" i="16" s="1"/>
  <c r="O1772" i="16"/>
  <c r="P1772" i="16" s="1"/>
  <c r="O1418" i="16"/>
  <c r="P1418" i="16" s="1"/>
  <c r="O992" i="16"/>
  <c r="P992" i="16" s="1"/>
  <c r="O999" i="16"/>
  <c r="P999" i="16" s="1"/>
  <c r="O912" i="16"/>
  <c r="P912" i="16" s="1"/>
  <c r="O728" i="16"/>
  <c r="P728" i="16" s="1"/>
  <c r="O1166" i="16"/>
  <c r="P1166" i="16" s="1"/>
  <c r="O1371" i="16"/>
  <c r="P1371" i="16" s="1"/>
  <c r="O759" i="16"/>
  <c r="P759" i="16" s="1"/>
  <c r="O616" i="16"/>
  <c r="P616" i="16" s="1"/>
  <c r="O1035" i="16"/>
  <c r="P1035" i="16" s="1"/>
  <c r="O1585" i="16"/>
  <c r="P1585" i="16" s="1"/>
  <c r="O1272" i="16"/>
  <c r="P1272" i="16" s="1"/>
  <c r="O1217" i="16"/>
  <c r="P1217" i="16" s="1"/>
  <c r="O1153" i="16"/>
  <c r="P1153" i="16" s="1"/>
  <c r="O1078" i="16"/>
  <c r="P1078" i="16" s="1"/>
  <c r="O1700" i="16"/>
  <c r="P1700" i="16" s="1"/>
  <c r="O751" i="16"/>
  <c r="P751" i="16" s="1"/>
  <c r="O662" i="16"/>
  <c r="P662" i="16" s="1"/>
  <c r="O667" i="16"/>
  <c r="P667" i="16" s="1"/>
  <c r="O1773" i="16"/>
  <c r="P1773" i="16" s="1"/>
  <c r="O817" i="16"/>
  <c r="P817" i="16" s="1"/>
  <c r="O1164" i="16"/>
  <c r="P1164" i="16" s="1"/>
  <c r="O1412" i="16"/>
  <c r="P1412" i="16" s="1"/>
  <c r="O1532" i="16"/>
  <c r="P1532" i="16" s="1"/>
  <c r="O1206" i="16"/>
  <c r="P1206" i="16" s="1"/>
  <c r="O951" i="16"/>
  <c r="P951" i="16" s="1"/>
  <c r="O1367" i="16"/>
  <c r="P1367" i="16" s="1"/>
  <c r="O1012" i="16"/>
  <c r="P1012" i="16" s="1"/>
  <c r="O1019" i="16"/>
  <c r="P1019" i="16" s="1"/>
  <c r="O788" i="16"/>
  <c r="P788" i="16" s="1"/>
  <c r="O654" i="16"/>
  <c r="P654" i="16" s="1"/>
  <c r="O1285" i="16"/>
  <c r="P1285" i="16" s="1"/>
  <c r="O977" i="16"/>
  <c r="P977" i="16" s="1"/>
  <c r="O902" i="16"/>
  <c r="P902" i="16" s="1"/>
  <c r="O780" i="16"/>
  <c r="P780" i="16" s="1"/>
  <c r="O904" i="16"/>
  <c r="P904" i="16" s="1"/>
  <c r="O555" i="16"/>
  <c r="P555" i="16" s="1"/>
  <c r="O1004" i="16"/>
  <c r="P1004" i="16" s="1"/>
  <c r="O875" i="16"/>
  <c r="P875" i="16" s="1"/>
  <c r="O927" i="16"/>
  <c r="P927" i="16" s="1"/>
  <c r="O978" i="16"/>
  <c r="P978" i="16" s="1"/>
  <c r="O820" i="16"/>
  <c r="P820" i="16" s="1"/>
  <c r="O569" i="16"/>
  <c r="P569" i="16" s="1"/>
  <c r="O1443" i="16"/>
  <c r="P1443" i="16" s="1"/>
  <c r="O1798" i="16"/>
  <c r="P1798" i="16" s="1"/>
  <c r="O1341" i="16"/>
  <c r="P1341" i="16" s="1"/>
  <c r="O1352" i="16"/>
  <c r="P1352" i="16" s="1"/>
  <c r="O1492" i="16"/>
  <c r="P1492" i="16" s="1"/>
  <c r="O911" i="16"/>
  <c r="P911" i="16" s="1"/>
  <c r="O1770" i="16"/>
  <c r="P1770" i="16" s="1"/>
  <c r="O1440" i="16"/>
  <c r="P1440" i="16" s="1"/>
  <c r="O1683" i="16"/>
  <c r="P1683" i="16" s="1"/>
  <c r="O1464" i="16"/>
  <c r="P1464" i="16" s="1"/>
  <c r="O972" i="16"/>
  <c r="P972" i="16" s="1"/>
  <c r="O1435" i="16"/>
  <c r="P1435" i="16" s="1"/>
  <c r="O658" i="16"/>
  <c r="P658" i="16" s="1"/>
  <c r="O562" i="16"/>
  <c r="P562" i="16" s="1"/>
  <c r="O614" i="16"/>
  <c r="P614" i="16" s="1"/>
  <c r="O833" i="16"/>
  <c r="P833" i="16" s="1"/>
  <c r="O1269" i="16"/>
  <c r="P1269" i="16" s="1"/>
  <c r="O1354" i="16"/>
  <c r="P1354" i="16" s="1"/>
  <c r="O1201" i="16"/>
  <c r="P1201" i="16" s="1"/>
  <c r="O996" i="16"/>
  <c r="P996" i="16" s="1"/>
  <c r="O768" i="16"/>
  <c r="P768" i="16" s="1"/>
  <c r="O1246" i="16"/>
  <c r="P1246" i="16" s="1"/>
  <c r="O1197" i="16"/>
  <c r="P1197" i="16" s="1"/>
  <c r="O1222" i="16"/>
  <c r="P1222" i="16" s="1"/>
  <c r="O1245" i="16"/>
  <c r="P1245" i="16" s="1"/>
  <c r="O763" i="16"/>
  <c r="P763" i="16" s="1"/>
  <c r="O843" i="16"/>
  <c r="P843" i="16" s="1"/>
  <c r="O1113" i="16"/>
  <c r="P1113" i="16" s="1"/>
  <c r="O1315" i="16"/>
  <c r="P1315" i="16" s="1"/>
  <c r="O700" i="16"/>
  <c r="P700" i="16" s="1"/>
  <c r="O1758" i="16"/>
  <c r="P1758" i="16" s="1"/>
  <c r="O1082" i="16"/>
  <c r="P1082" i="16" s="1"/>
  <c r="O1601" i="16"/>
  <c r="P1601" i="16" s="1"/>
  <c r="O1518" i="16"/>
  <c r="P1518" i="16" s="1"/>
  <c r="O1444" i="16"/>
  <c r="P1444" i="16" s="1"/>
  <c r="O1732" i="16"/>
  <c r="P1732" i="16" s="1"/>
  <c r="O795" i="16"/>
  <c r="P795" i="16" s="1"/>
  <c r="O793" i="16"/>
  <c r="P793" i="16" s="1"/>
  <c r="O749" i="16"/>
  <c r="P749" i="16" s="1"/>
  <c r="O1646" i="16"/>
  <c r="P1646" i="16" s="1"/>
  <c r="O1749" i="16"/>
  <c r="P1749" i="16" s="1"/>
  <c r="O1673" i="16"/>
  <c r="P1673" i="16" s="1"/>
  <c r="O1546" i="16"/>
  <c r="P1546" i="16" s="1"/>
  <c r="O1707" i="16"/>
  <c r="P1707" i="16" s="1"/>
  <c r="O1281" i="16"/>
  <c r="P1281" i="16" s="1"/>
  <c r="O930" i="16"/>
  <c r="P930" i="16" s="1"/>
  <c r="O1008" i="16"/>
  <c r="P1008" i="16" s="1"/>
  <c r="O1036" i="16"/>
  <c r="P1036" i="16" s="1"/>
  <c r="O936" i="16"/>
  <c r="P936" i="16" s="1"/>
  <c r="O958" i="16"/>
  <c r="P958" i="16" s="1"/>
  <c r="O719" i="16"/>
  <c r="P719" i="16" s="1"/>
  <c r="O563" i="16"/>
  <c r="P563" i="16" s="1"/>
  <c r="O1794" i="16"/>
  <c r="P1794" i="16" s="1"/>
  <c r="O1414" i="16"/>
  <c r="P1414" i="16" s="1"/>
  <c r="O839" i="16"/>
  <c r="P839" i="16" s="1"/>
  <c r="O891" i="16"/>
  <c r="P891" i="16" s="1"/>
  <c r="O914" i="16"/>
  <c r="P914" i="16" s="1"/>
  <c r="O1068" i="16"/>
  <c r="P1068" i="16" s="1"/>
  <c r="O877" i="16"/>
  <c r="P877" i="16" s="1"/>
  <c r="O822" i="16"/>
  <c r="P822" i="16" s="1"/>
  <c r="O736" i="16"/>
  <c r="P736" i="16" s="1"/>
  <c r="O703" i="16"/>
  <c r="P703" i="16" s="1"/>
  <c r="O1482" i="16"/>
  <c r="P1482" i="16" s="1"/>
  <c r="O774" i="16"/>
  <c r="P774" i="16" s="1"/>
  <c r="O781" i="16"/>
  <c r="P781" i="16" s="1"/>
  <c r="O554" i="16"/>
  <c r="P554" i="16" s="1"/>
  <c r="O642" i="16"/>
  <c r="P642" i="16" s="1"/>
  <c r="O757" i="16"/>
  <c r="P757" i="16" s="1"/>
  <c r="O684" i="16"/>
  <c r="P684" i="16" s="1"/>
  <c r="O905" i="16"/>
  <c r="P905" i="16" s="1"/>
  <c r="O660" i="16"/>
  <c r="P660" i="16" s="1"/>
  <c r="O1535" i="16"/>
  <c r="P1535" i="16" s="1"/>
  <c r="O1712" i="16"/>
  <c r="P1712" i="16" s="1"/>
  <c r="O1650" i="16"/>
  <c r="P1650" i="16" s="1"/>
  <c r="O1494" i="16"/>
  <c r="P1494" i="16" s="1"/>
  <c r="O1248" i="16"/>
  <c r="P1248" i="16" s="1"/>
  <c r="O1118" i="16"/>
  <c r="P1118" i="16" s="1"/>
  <c r="O1005" i="16"/>
  <c r="P1005" i="16" s="1"/>
  <c r="O998" i="16"/>
  <c r="P998" i="16" s="1"/>
  <c r="O1003" i="16"/>
  <c r="P1003" i="16" s="1"/>
  <c r="O644" i="16"/>
  <c r="P644" i="16" s="1"/>
  <c r="O1268" i="16"/>
  <c r="P1268" i="16" s="1"/>
  <c r="O1105" i="16"/>
  <c r="P1105" i="16" s="1"/>
  <c r="O1060" i="16"/>
  <c r="P1060" i="16" s="1"/>
  <c r="O602" i="16"/>
  <c r="P602" i="16" s="1"/>
  <c r="O730" i="16"/>
  <c r="P730" i="16" s="1"/>
  <c r="O1725" i="16"/>
  <c r="P1725" i="16" s="1"/>
  <c r="O1818" i="16"/>
  <c r="P1818" i="16" s="1"/>
  <c r="O982" i="16"/>
  <c r="P982" i="16" s="1"/>
  <c r="O865" i="16"/>
  <c r="P865" i="16" s="1"/>
  <c r="O856" i="16"/>
  <c r="P856" i="16" s="1"/>
  <c r="O606" i="16"/>
  <c r="P606" i="16" s="1"/>
  <c r="O1384" i="16"/>
  <c r="P1384" i="16" s="1"/>
  <c r="O1236" i="16"/>
  <c r="P1236" i="16" s="1"/>
  <c r="O858" i="16"/>
  <c r="P858" i="16" s="1"/>
  <c r="O960" i="16"/>
  <c r="P960" i="16" s="1"/>
  <c r="O1044" i="16"/>
  <c r="P1044" i="16" s="1"/>
  <c r="O639" i="16"/>
  <c r="P639" i="16" s="1"/>
  <c r="O1376" i="16"/>
  <c r="P1376" i="16" s="1"/>
  <c r="O711" i="16"/>
  <c r="P711" i="16" s="1"/>
  <c r="O762" i="16"/>
  <c r="P762" i="16" s="1"/>
  <c r="O874" i="16"/>
  <c r="P874" i="16" s="1"/>
  <c r="O876" i="16"/>
  <c r="P876" i="16" s="1"/>
  <c r="O1754" i="16"/>
  <c r="P1754" i="16" s="1"/>
  <c r="O651" i="16"/>
  <c r="P651" i="16" s="1"/>
  <c r="O657" i="16"/>
  <c r="P657" i="16" s="1"/>
  <c r="O1380" i="16"/>
  <c r="P1380" i="16" s="1"/>
  <c r="O645" i="16"/>
  <c r="P645" i="16" s="1"/>
  <c r="O609" i="16"/>
  <c r="P609" i="16" s="1"/>
  <c r="O1023" i="16"/>
  <c r="P1023" i="16" s="1"/>
  <c r="O1028" i="16"/>
  <c r="P1028" i="16" s="1"/>
  <c r="O942" i="16"/>
  <c r="P942" i="16" s="1"/>
  <c r="O881" i="16"/>
  <c r="P881" i="16" s="1"/>
  <c r="O1463" i="16"/>
  <c r="P1463" i="16" s="1"/>
  <c r="O1561" i="16"/>
  <c r="P1561" i="16" s="1"/>
  <c r="O1485" i="16"/>
  <c r="P1485" i="16" s="1"/>
  <c r="O1537" i="16"/>
  <c r="P1537" i="16" s="1"/>
  <c r="O1640" i="16"/>
  <c r="P1640" i="16" s="1"/>
  <c r="O1722" i="16"/>
  <c r="P1722" i="16" s="1"/>
  <c r="O1351" i="16"/>
  <c r="P1351" i="16" s="1"/>
  <c r="O1275" i="16"/>
  <c r="P1275" i="16" s="1"/>
  <c r="O1564" i="16"/>
  <c r="P1564" i="16" s="1"/>
  <c r="O1459" i="16"/>
  <c r="P1459" i="16" s="1"/>
  <c r="O1688" i="16"/>
  <c r="P1688" i="16" s="1"/>
  <c r="O582" i="16"/>
  <c r="P582" i="16" s="1"/>
  <c r="O790" i="16"/>
  <c r="P790" i="16" s="1"/>
  <c r="O675" i="16"/>
  <c r="P675" i="16" s="1"/>
  <c r="O816" i="16"/>
  <c r="P816" i="16" s="1"/>
  <c r="O1423" i="16"/>
  <c r="P1423" i="16" s="1"/>
  <c r="O1588" i="16"/>
  <c r="P1588" i="16" s="1"/>
  <c r="O1495" i="16"/>
  <c r="P1495" i="16" s="1"/>
  <c r="O1481" i="16"/>
  <c r="P1481" i="16" s="1"/>
  <c r="O1316" i="16"/>
  <c r="P1316" i="16" s="1"/>
  <c r="O1040" i="16"/>
  <c r="P1040" i="16" s="1"/>
  <c r="O566" i="16"/>
  <c r="P566" i="16" s="1"/>
  <c r="O646" i="16"/>
  <c r="P646" i="16" s="1"/>
  <c r="O1090" i="16"/>
  <c r="P1090" i="16" s="1"/>
  <c r="O683" i="16"/>
  <c r="P683" i="16" s="1"/>
  <c r="O825" i="16"/>
  <c r="P825" i="16" s="1"/>
  <c r="O803" i="16"/>
  <c r="P803" i="16" s="1"/>
  <c r="O1391" i="16"/>
  <c r="P1391" i="16" s="1"/>
  <c r="O1498" i="16"/>
  <c r="P1498" i="16" s="1"/>
  <c r="O1292" i="16"/>
  <c r="P1292" i="16" s="1"/>
  <c r="O583" i="16"/>
  <c r="P583" i="16" s="1"/>
  <c r="O1383" i="16"/>
  <c r="P1383" i="16" s="1"/>
  <c r="O1108" i="16"/>
  <c r="P1108" i="16" s="1"/>
  <c r="O715" i="16"/>
  <c r="P715" i="16" s="1"/>
  <c r="O636" i="16"/>
  <c r="P636" i="16" s="1"/>
  <c r="O659" i="16"/>
  <c r="P659" i="16" s="1"/>
  <c r="O794" i="16"/>
  <c r="P794" i="16" s="1"/>
  <c r="O1796" i="16"/>
  <c r="P1796" i="16" s="1"/>
  <c r="O1475" i="16"/>
  <c r="P1475" i="16" s="1"/>
  <c r="O1702" i="16"/>
  <c r="P1702" i="16" s="1"/>
  <c r="O1270" i="16"/>
  <c r="P1270" i="16" s="1"/>
  <c r="O1372" i="16"/>
  <c r="P1372" i="16" s="1"/>
  <c r="O1305" i="16"/>
  <c r="P1305" i="16" s="1"/>
  <c r="O896" i="16"/>
  <c r="P896" i="16" s="1"/>
  <c r="O813" i="16"/>
  <c r="P813" i="16" s="1"/>
  <c r="O732" i="16"/>
  <c r="P732" i="16" s="1"/>
  <c r="O610" i="16"/>
  <c r="P610" i="16" s="1"/>
  <c r="O615" i="16"/>
  <c r="P615" i="16" s="1"/>
  <c r="O765" i="16"/>
  <c r="P765" i="16" s="1"/>
  <c r="O626" i="16"/>
  <c r="P626" i="16" s="1"/>
  <c r="O631" i="16"/>
  <c r="P631" i="16" s="1"/>
  <c r="O1814" i="16"/>
  <c r="P1814" i="16" s="1"/>
  <c r="O1415" i="16"/>
  <c r="P1415" i="16" s="1"/>
  <c r="O1716" i="16"/>
  <c r="P1716" i="16" s="1"/>
  <c r="O1327" i="16"/>
  <c r="P1327" i="16" s="1"/>
  <c r="O1256" i="16"/>
  <c r="P1256" i="16" s="1"/>
  <c r="O1686" i="16"/>
  <c r="P1686" i="16" s="1"/>
  <c r="O742" i="16"/>
  <c r="P742" i="16" s="1"/>
  <c r="O608" i="16"/>
  <c r="P608" i="16" s="1"/>
  <c r="O1717" i="16"/>
  <c r="P1717" i="16" s="1"/>
  <c r="O771" i="16"/>
  <c r="P771" i="16" s="1"/>
  <c r="O619" i="16"/>
  <c r="P619" i="16" s="1"/>
  <c r="O1715" i="16"/>
  <c r="P1715" i="16" s="1"/>
  <c r="O551" i="16"/>
  <c r="P551" i="16" s="1"/>
  <c r="O957" i="16"/>
  <c r="P957" i="16" s="1"/>
  <c r="O1306" i="16"/>
  <c r="P1306" i="16" s="1"/>
  <c r="O819" i="16"/>
  <c r="P819" i="16" s="1"/>
  <c r="O1810" i="16"/>
  <c r="P1810" i="16" s="1"/>
  <c r="O1235" i="16"/>
  <c r="P1235" i="16" s="1"/>
  <c r="O907" i="16"/>
  <c r="P907" i="16" s="1"/>
  <c r="O1706" i="16"/>
  <c r="P1706" i="16" s="1"/>
  <c r="O1154" i="16"/>
  <c r="P1154" i="16" s="1"/>
  <c r="O1530" i="16"/>
  <c r="P1530" i="16" s="1"/>
  <c r="O1404" i="16"/>
  <c r="P1404" i="16" s="1"/>
  <c r="O1392" i="16"/>
  <c r="P1392" i="16" s="1"/>
  <c r="O1062" i="16"/>
  <c r="P1062" i="16" s="1"/>
  <c r="O1247" i="16"/>
  <c r="P1247" i="16" s="1"/>
  <c r="O1242" i="16"/>
  <c r="P1242" i="16" s="1"/>
  <c r="O1190" i="16"/>
  <c r="P1190" i="16" s="1"/>
  <c r="O1237" i="16"/>
  <c r="P1237" i="16" s="1"/>
  <c r="O1159" i="16"/>
  <c r="P1159" i="16" s="1"/>
  <c r="O593" i="16"/>
  <c r="P593" i="16" s="1"/>
  <c r="O591" i="16"/>
  <c r="P591" i="16" s="1"/>
  <c r="O1663" i="16"/>
  <c r="P1663" i="16" s="1"/>
  <c r="O1728" i="16"/>
  <c r="P1728" i="16" s="1"/>
  <c r="O1228" i="16"/>
  <c r="P1228" i="16" s="1"/>
  <c r="O1766" i="16"/>
  <c r="P1766" i="16" s="1"/>
  <c r="O1334" i="16"/>
  <c r="P1334" i="16" s="1"/>
  <c r="O1169" i="16"/>
  <c r="P1169" i="16" s="1"/>
  <c r="O878" i="16"/>
  <c r="P878" i="16" s="1"/>
  <c r="O1596" i="16"/>
  <c r="P1596" i="16" s="1"/>
  <c r="O621" i="16"/>
  <c r="P621" i="16" s="1"/>
  <c r="O1534" i="16"/>
  <c r="P1534" i="16" s="1"/>
  <c r="O1633" i="16"/>
  <c r="P1633" i="16" s="1"/>
  <c r="O1493" i="16"/>
  <c r="P1493" i="16" s="1"/>
  <c r="O1687" i="16"/>
  <c r="P1687" i="16" s="1"/>
  <c r="O1196" i="16"/>
  <c r="P1196" i="16" s="1"/>
  <c r="O1181" i="16"/>
  <c r="P1181" i="16" s="1"/>
  <c r="O1643" i="16"/>
  <c r="P1643" i="16" s="1"/>
  <c r="O1407" i="16"/>
  <c r="P1407" i="16" s="1"/>
  <c r="O1472" i="16"/>
  <c r="P1472" i="16" s="1"/>
  <c r="O1188" i="16"/>
  <c r="P1188" i="16" s="1"/>
  <c r="O1505" i="16"/>
  <c r="P1505" i="16" s="1"/>
  <c r="O1674" i="16"/>
  <c r="P1674" i="16" s="1"/>
  <c r="O1648" i="16"/>
  <c r="P1648" i="16" s="1"/>
  <c r="O1454" i="16"/>
  <c r="P1454" i="16" s="1"/>
  <c r="O1304" i="16"/>
  <c r="P1304" i="16" s="1"/>
  <c r="O845" i="16"/>
  <c r="P845" i="16" s="1"/>
  <c r="O1342" i="16"/>
  <c r="P1342" i="16" s="1"/>
  <c r="O1651" i="16"/>
  <c r="P1651" i="16" s="1"/>
  <c r="O944" i="16"/>
  <c r="P944" i="16" s="1"/>
  <c r="O1039" i="16"/>
  <c r="P1039" i="16" s="1"/>
  <c r="O708" i="16"/>
  <c r="P708" i="16" s="1"/>
  <c r="O974" i="16"/>
  <c r="P974" i="16" s="1"/>
  <c r="O572" i="16"/>
  <c r="P572" i="16" s="1"/>
  <c r="O786" i="16"/>
  <c r="P786" i="16" s="1"/>
  <c r="O758" i="16"/>
  <c r="P758" i="16" s="1"/>
  <c r="O1762" i="16"/>
  <c r="P1762" i="16" s="1"/>
  <c r="O785" i="16"/>
  <c r="P785" i="16" s="1"/>
  <c r="O1789" i="16"/>
  <c r="P1789" i="16" s="1"/>
  <c r="O1558" i="16"/>
  <c r="P1558" i="16" s="1"/>
  <c r="O1502" i="16"/>
  <c r="P1502" i="16" s="1"/>
  <c r="O1220" i="16"/>
  <c r="P1220" i="16" s="1"/>
  <c r="O1144" i="16"/>
  <c r="P1144" i="16" s="1"/>
  <c r="O1218" i="16"/>
  <c r="P1218" i="16" s="1"/>
  <c r="O952" i="16"/>
  <c r="P952" i="16" s="1"/>
  <c r="O1817" i="16"/>
  <c r="P1817" i="16" s="1"/>
  <c r="O1741" i="16"/>
  <c r="P1741" i="16" s="1"/>
  <c r="O1793" i="16"/>
  <c r="P1793" i="16" s="1"/>
  <c r="O1319" i="16"/>
  <c r="P1319" i="16" s="1"/>
  <c r="O738" i="16"/>
  <c r="P738" i="16" s="1"/>
  <c r="O1597" i="16"/>
  <c r="P1597" i="16" s="1"/>
  <c r="O1743" i="16"/>
  <c r="P1743" i="16" s="1"/>
  <c r="O806" i="16"/>
  <c r="P806" i="16" s="1"/>
  <c r="O1801" i="16"/>
  <c r="P1801" i="16" s="1"/>
  <c r="O1647" i="16"/>
  <c r="P1647" i="16" s="1"/>
  <c r="O1604" i="16"/>
  <c r="P1604" i="16" s="1"/>
  <c r="O1126" i="16"/>
  <c r="P1126" i="16" s="1"/>
  <c r="O607" i="16"/>
  <c r="P607" i="16" s="1"/>
  <c r="O895" i="16"/>
  <c r="P895" i="16" s="1"/>
  <c r="O1486" i="16"/>
  <c r="P1486" i="16" s="1"/>
  <c r="O1258" i="16"/>
  <c r="P1258" i="16" s="1"/>
  <c r="O558" i="16"/>
  <c r="P558" i="16" s="1"/>
  <c r="O745" i="16"/>
  <c r="P745" i="16" s="1"/>
  <c r="O1622" i="16"/>
  <c r="P1622" i="16" s="1"/>
  <c r="O611" i="16"/>
  <c r="P611" i="16" s="1"/>
  <c r="O1231" i="16"/>
  <c r="P1231" i="16" s="1"/>
  <c r="O1432" i="16"/>
  <c r="P1432" i="16" s="1"/>
  <c r="O1170" i="16"/>
  <c r="P1170" i="16" s="1"/>
  <c r="O1102" i="16"/>
  <c r="P1102" i="16" s="1"/>
  <c r="O908" i="16"/>
  <c r="P908" i="16" s="1"/>
  <c r="O1266" i="16"/>
  <c r="P1266" i="16" s="1"/>
  <c r="O854" i="16"/>
  <c r="P854" i="16" s="1"/>
  <c r="O946" i="16"/>
  <c r="P946" i="16" s="1"/>
  <c r="O945" i="16"/>
  <c r="P945" i="16" s="1"/>
  <c r="O959" i="16"/>
  <c r="P959" i="16" s="1"/>
  <c r="O1660" i="16"/>
  <c r="P1660" i="16" s="1"/>
  <c r="O1594" i="16"/>
  <c r="P1594" i="16" s="1"/>
  <c r="O1682" i="16"/>
  <c r="P1682" i="16" s="1"/>
  <c r="O1671" i="16"/>
  <c r="P1671" i="16" s="1"/>
  <c r="O1338" i="16"/>
  <c r="P1338" i="16" s="1"/>
  <c r="O1362" i="16"/>
  <c r="P1362" i="16" s="1"/>
  <c r="O1018" i="16"/>
  <c r="P1018" i="16" s="1"/>
  <c r="O1131" i="16"/>
  <c r="P1131" i="16" s="1"/>
  <c r="O1053" i="16"/>
  <c r="P1053" i="16" s="1"/>
  <c r="O1071" i="16"/>
  <c r="P1071" i="16" s="1"/>
  <c r="O1458" i="16"/>
  <c r="P1458" i="16" s="1"/>
  <c r="O1667" i="16"/>
  <c r="P1667" i="16" s="1"/>
  <c r="O1614" i="16"/>
  <c r="P1614" i="16" s="1"/>
  <c r="O1382" i="16"/>
  <c r="P1382" i="16" s="1"/>
  <c r="O1150" i="16"/>
  <c r="P1150" i="16" s="1"/>
  <c r="O1720" i="16"/>
  <c r="P1720" i="16" s="1"/>
  <c r="O1438" i="16"/>
  <c r="P1438" i="16" s="1"/>
  <c r="O1639" i="16"/>
  <c r="P1639" i="16" s="1"/>
  <c r="O923" i="16"/>
  <c r="P923" i="16" s="1"/>
  <c r="O818" i="16"/>
  <c r="P818" i="16" s="1"/>
  <c r="O835" i="16"/>
  <c r="P835" i="16" s="1"/>
  <c r="O1480" i="16"/>
  <c r="P1480" i="16" s="1"/>
  <c r="O1212" i="16"/>
  <c r="P1212" i="16" s="1"/>
  <c r="O1340" i="16"/>
  <c r="P1340" i="16" s="1"/>
  <c r="O915" i="16"/>
  <c r="P915" i="16" s="1"/>
  <c r="O1437" i="16"/>
  <c r="P1437" i="16" s="1"/>
  <c r="O1548" i="16"/>
  <c r="P1548" i="16" s="1"/>
  <c r="O1727" i="16"/>
  <c r="P1727" i="16" s="1"/>
  <c r="O1572" i="16"/>
  <c r="P1572" i="16" s="1"/>
  <c r="O1308" i="16"/>
  <c r="P1308" i="16" s="1"/>
  <c r="O1143" i="16"/>
  <c r="P1143" i="16" s="1"/>
  <c r="O897" i="16"/>
  <c r="P897" i="16" s="1"/>
  <c r="O965" i="16"/>
  <c r="P965" i="16" s="1"/>
  <c r="O796" i="16"/>
  <c r="P796" i="16" s="1"/>
  <c r="O844" i="16"/>
  <c r="P844" i="16" s="1"/>
  <c r="O775" i="16"/>
  <c r="P775" i="16" s="1"/>
  <c r="O1757" i="16"/>
  <c r="P1757" i="16" s="1"/>
  <c r="O1489" i="16"/>
  <c r="P1489" i="16" s="1"/>
  <c r="O1605" i="16"/>
  <c r="P1605" i="16" s="1"/>
  <c r="O1579" i="16"/>
  <c r="P1579" i="16" s="1"/>
  <c r="O1416" i="16"/>
  <c r="P1416" i="16" s="1"/>
  <c r="O1466" i="16"/>
  <c r="P1466" i="16" s="1"/>
  <c r="O1638" i="16"/>
  <c r="P1638" i="16" s="1"/>
  <c r="O1403" i="16"/>
  <c r="P1403" i="16" s="1"/>
  <c r="O1607" i="16"/>
  <c r="P1607" i="16" s="1"/>
  <c r="O1120" i="16"/>
  <c r="P1120" i="16" s="1"/>
  <c r="O695" i="16"/>
  <c r="P695" i="16" s="1"/>
  <c r="O1070" i="16"/>
  <c r="P1070" i="16" s="1"/>
  <c r="O985" i="16"/>
  <c r="P985" i="16" s="1"/>
  <c r="O871" i="16"/>
  <c r="P871" i="16" s="1"/>
  <c r="O1037" i="16"/>
  <c r="P1037" i="16" s="1"/>
  <c r="O872" i="16"/>
  <c r="P872" i="16" s="1"/>
  <c r="O1457" i="16"/>
  <c r="P1457" i="16" s="1"/>
  <c r="O1343" i="16"/>
  <c r="P1343" i="16" s="1"/>
  <c r="O1655" i="16"/>
  <c r="P1655" i="16" s="1"/>
  <c r="O1210" i="16"/>
  <c r="P1210" i="16" s="1"/>
  <c r="O1427" i="16"/>
  <c r="P1427" i="16" s="1"/>
  <c r="O1659" i="16"/>
  <c r="P1659" i="16" s="1"/>
  <c r="O1531" i="16"/>
  <c r="P1531" i="16" s="1"/>
  <c r="O1405" i="16"/>
  <c r="P1405" i="16" s="1"/>
  <c r="O1350" i="16"/>
  <c r="P1350" i="16" s="1"/>
  <c r="O1726" i="16"/>
  <c r="P1726" i="16" s="1"/>
  <c r="O1112" i="16"/>
  <c r="P1112" i="16" s="1"/>
  <c r="O753" i="16"/>
  <c r="P753" i="16" s="1"/>
  <c r="O1176" i="16"/>
  <c r="P1176" i="16" s="1"/>
  <c r="O676" i="16"/>
  <c r="P676" i="16" s="1"/>
  <c r="O1276" i="16"/>
  <c r="P1276" i="16" s="1"/>
  <c r="O1689" i="16"/>
  <c r="P1689" i="16" s="1"/>
  <c r="O1824" i="16"/>
  <c r="P1824" i="16" s="1"/>
  <c r="O1267" i="16"/>
  <c r="P1267" i="16" s="1"/>
  <c r="O1241" i="16"/>
  <c r="P1241" i="16" s="1"/>
  <c r="O1202" i="16"/>
  <c r="P1202" i="16" s="1"/>
  <c r="O1051" i="16"/>
  <c r="P1051" i="16" s="1"/>
  <c r="O709" i="16"/>
  <c r="P709" i="16" s="1"/>
  <c r="O596" i="16"/>
  <c r="P596" i="16" s="1"/>
  <c r="O1129" i="16"/>
  <c r="P1129" i="16" s="1"/>
  <c r="O1760" i="16"/>
  <c r="P1760" i="16" s="1"/>
  <c r="O970" i="16"/>
  <c r="P970" i="16" s="1"/>
  <c r="O754" i="16"/>
  <c r="P754" i="16" s="1"/>
  <c r="O1553" i="16"/>
  <c r="P1553" i="16" s="1"/>
  <c r="O1091" i="16"/>
  <c r="P1091" i="16" s="1"/>
  <c r="O1002" i="16"/>
  <c r="P1002" i="16" s="1"/>
  <c r="O1025" i="16"/>
  <c r="P1025" i="16" s="1"/>
  <c r="O1543" i="16"/>
  <c r="P1543" i="16" s="1"/>
  <c r="O1165" i="16"/>
  <c r="P1165" i="16" s="1"/>
  <c r="O1431" i="16"/>
  <c r="P1431" i="16" s="1"/>
  <c r="O1769" i="16"/>
  <c r="P1769" i="16" s="1"/>
  <c r="O1030" i="16"/>
  <c r="P1030" i="16" s="1"/>
  <c r="O1097" i="16"/>
  <c r="P1097" i="16" s="1"/>
  <c r="O1232" i="16"/>
  <c r="P1232" i="16" s="1"/>
  <c r="O647" i="16"/>
  <c r="P647" i="16" s="1"/>
  <c r="O1369" i="16"/>
  <c r="P1369" i="16" s="1"/>
  <c r="O962" i="16"/>
  <c r="P962" i="16" s="1"/>
  <c r="O1556" i="16"/>
  <c r="P1556" i="16" s="1"/>
  <c r="O1128" i="16"/>
  <c r="P1128" i="16" s="1"/>
  <c r="O680" i="16"/>
  <c r="P680" i="16" s="1"/>
  <c r="O1672" i="16"/>
  <c r="P1672" i="16" s="1"/>
  <c r="O837" i="16"/>
  <c r="P837" i="16" s="1"/>
  <c r="O1185" i="16"/>
  <c r="P1185" i="16" s="1"/>
  <c r="O724" i="16"/>
  <c r="P724" i="16" s="1"/>
  <c r="O1083" i="16"/>
  <c r="P1083" i="16" s="1"/>
  <c r="O722" i="16"/>
  <c r="P722" i="16" s="1"/>
  <c r="O729" i="16"/>
  <c r="P729" i="16" s="1"/>
  <c r="O855" i="16"/>
  <c r="P855" i="16" s="1"/>
  <c r="O1398" i="16"/>
  <c r="P1398" i="16" s="1"/>
  <c r="O617" i="16"/>
  <c r="P617" i="16" s="1"/>
  <c r="O1307" i="16"/>
  <c r="P1307" i="16" s="1"/>
  <c r="O1259" i="16"/>
  <c r="P1259" i="16" s="1"/>
  <c r="O971" i="16"/>
  <c r="P971" i="16" s="1"/>
  <c r="O594" i="16"/>
  <c r="P594" i="16" s="1"/>
  <c r="O579" i="16"/>
  <c r="P579" i="16" s="1"/>
  <c r="O1645" i="16"/>
  <c r="P1645" i="16" s="1"/>
  <c r="O648" i="16"/>
  <c r="P648" i="16" s="1"/>
  <c r="O1179" i="16"/>
  <c r="P1179" i="16" s="1"/>
  <c r="O1669" i="16"/>
  <c r="P1669" i="16" s="1"/>
  <c r="O1069" i="16"/>
  <c r="P1069" i="16" s="1"/>
  <c r="O1389" i="16"/>
  <c r="P1389" i="16" s="1"/>
  <c r="O1775" i="16"/>
  <c r="P1775" i="16" s="1"/>
  <c r="O1657" i="16"/>
  <c r="P1657" i="16" s="1"/>
  <c r="O849" i="16"/>
  <c r="P849" i="16" s="1"/>
  <c r="O733" i="16"/>
  <c r="P733" i="16" s="1"/>
  <c r="O1301" i="16"/>
  <c r="P1301" i="16" s="1"/>
  <c r="O625" i="16"/>
  <c r="P625" i="16" s="1"/>
  <c r="O1213" i="16"/>
  <c r="P1213" i="16" s="1"/>
  <c r="O1742" i="16"/>
  <c r="P1742" i="16" s="1"/>
  <c r="O888" i="16"/>
  <c r="P888" i="16" s="1"/>
  <c r="O1410" i="16"/>
  <c r="P1410" i="16" s="1"/>
  <c r="O1111" i="16"/>
  <c r="P1111" i="16" s="1"/>
  <c r="O979" i="16"/>
  <c r="P979" i="16" s="1"/>
  <c r="O841" i="16"/>
  <c r="P841" i="16" s="1"/>
  <c r="O1098" i="16"/>
  <c r="P1098" i="16" s="1"/>
  <c r="O1093" i="16"/>
  <c r="P1093" i="16" s="1"/>
  <c r="O1006" i="16"/>
  <c r="P1006" i="16" s="1"/>
  <c r="O1613" i="16"/>
  <c r="P1613" i="16" s="1"/>
  <c r="O1550" i="16"/>
  <c r="P1550" i="16" s="1"/>
  <c r="O1178" i="16"/>
  <c r="P1178" i="16" s="1"/>
  <c r="O557" i="16"/>
  <c r="P557" i="16" s="1"/>
  <c r="O1134" i="16"/>
  <c r="P1134" i="16" s="1"/>
  <c r="O634" i="16"/>
  <c r="P634" i="16" s="1"/>
  <c r="O1448" i="16"/>
  <c r="P1448" i="16" s="1"/>
  <c r="O932" i="16"/>
  <c r="P932" i="16" s="1"/>
  <c r="O867" i="16"/>
  <c r="P867" i="16" s="1"/>
  <c r="O655" i="16"/>
  <c r="P655" i="16" s="1"/>
  <c r="O1057" i="16"/>
  <c r="P1057" i="16" s="1"/>
  <c r="O1387" i="16"/>
  <c r="P1387" i="16" s="1"/>
  <c r="O956" i="16"/>
  <c r="P956" i="16" s="1"/>
  <c r="O1208" i="16"/>
  <c r="P1208" i="16" s="1"/>
  <c r="O922" i="16"/>
  <c r="P922" i="16" s="1"/>
  <c r="O1664" i="16"/>
  <c r="P1664" i="16" s="1"/>
  <c r="O1216" i="16"/>
  <c r="P1216" i="16" s="1"/>
  <c r="O955" i="16"/>
  <c r="P955" i="16" s="1"/>
  <c r="O1599" i="16"/>
  <c r="P1599" i="16" s="1"/>
  <c r="O1359" i="16"/>
  <c r="P1359" i="16" s="1"/>
  <c r="O935" i="16"/>
  <c r="P935" i="16" s="1"/>
  <c r="O1524" i="16"/>
  <c r="P1524" i="16" s="1"/>
  <c r="O1122" i="16"/>
  <c r="P1122" i="16" s="1"/>
  <c r="O1041" i="16"/>
  <c r="P1041" i="16" s="1"/>
  <c r="O939" i="16"/>
  <c r="P939" i="16" s="1"/>
  <c r="O1739" i="16"/>
  <c r="P1739" i="16" s="1"/>
  <c r="O1547" i="16"/>
  <c r="P1547" i="16" s="1"/>
  <c r="O1250" i="16"/>
  <c r="P1250" i="16" s="1"/>
  <c r="O1234" i="16"/>
  <c r="P1234" i="16" s="1"/>
  <c r="O1533" i="16"/>
  <c r="P1533" i="16" s="1"/>
  <c r="O1158" i="16"/>
  <c r="P1158" i="16" s="1"/>
  <c r="O893" i="16"/>
  <c r="P893" i="16" s="1"/>
  <c r="O638" i="16"/>
  <c r="P638" i="16" s="1"/>
  <c r="O586" i="16"/>
  <c r="P586" i="16" s="1"/>
  <c r="O975" i="16"/>
  <c r="P975" i="16" s="1"/>
  <c r="O1088" i="16"/>
  <c r="P1088" i="16" s="1"/>
  <c r="O1011" i="16"/>
  <c r="P1011" i="16" s="1"/>
  <c r="O1377" i="16"/>
  <c r="P1377" i="16" s="1"/>
  <c r="O1080" i="16"/>
  <c r="P1080" i="16" s="1"/>
  <c r="O1735" i="16"/>
  <c r="P1735" i="16" s="1"/>
  <c r="O1422" i="16"/>
  <c r="P1422" i="16" s="1"/>
  <c r="O1252" i="16"/>
  <c r="P1252" i="16" s="1"/>
  <c r="O1227" i="16"/>
  <c r="P1227" i="16" s="1"/>
  <c r="O1649" i="16"/>
  <c r="P1649" i="16" s="1"/>
  <c r="O1095" i="16"/>
  <c r="P1095" i="16" s="1"/>
  <c r="O1336" i="16"/>
  <c r="P1336" i="16" s="1"/>
  <c r="O894" i="16"/>
  <c r="P894" i="16" s="1"/>
  <c r="O686" i="16"/>
  <c r="P686" i="16" s="1"/>
  <c r="O1320" i="16"/>
  <c r="P1320" i="16" s="1"/>
  <c r="O1001" i="16"/>
  <c r="P1001" i="16" s="1"/>
  <c r="O1529" i="16"/>
  <c r="P1529" i="16" s="1"/>
  <c r="O1087" i="16"/>
  <c r="P1087" i="16" s="1"/>
  <c r="O1808" i="16"/>
  <c r="P1808" i="16" s="1"/>
  <c r="O681" i="16"/>
  <c r="P681" i="16" s="1"/>
  <c r="O1421" i="16"/>
  <c r="P1421" i="16" s="1"/>
  <c r="O1503" i="16"/>
  <c r="P1503" i="16" s="1"/>
  <c r="O966" i="16"/>
  <c r="P966" i="16" s="1"/>
  <c r="O1117" i="16"/>
  <c r="P1117" i="16" s="1"/>
  <c r="O1708" i="16"/>
  <c r="P1708" i="16" s="1"/>
  <c r="O1428" i="16"/>
  <c r="P1428" i="16" s="1"/>
  <c r="O1390" i="16"/>
  <c r="P1390" i="16" s="1"/>
  <c r="O1085" i="16"/>
  <c r="P1085" i="16" s="1"/>
  <c r="O1172" i="16"/>
  <c r="P1172" i="16" s="1"/>
  <c r="O1077" i="16"/>
  <c r="P1077" i="16" s="1"/>
  <c r="O772" i="16"/>
  <c r="P772" i="16" s="1"/>
  <c r="O1821" i="16"/>
  <c r="P1821" i="16" s="1"/>
  <c r="O1487" i="16"/>
  <c r="P1487" i="16" s="1"/>
  <c r="O598" i="16"/>
  <c r="P598" i="16" s="1"/>
  <c r="O1110" i="16"/>
  <c r="P1110" i="16" s="1"/>
  <c r="O672" i="16"/>
  <c r="P672" i="16" s="1"/>
  <c r="O1162" i="16"/>
  <c r="P1162" i="16" s="1"/>
  <c r="O776" i="16"/>
  <c r="P776" i="16" s="1"/>
  <c r="O748" i="16"/>
  <c r="P748" i="16" s="1"/>
  <c r="O628" i="16"/>
  <c r="P628" i="16" s="1"/>
  <c r="O1477" i="16"/>
  <c r="P1477" i="16" s="1"/>
  <c r="O847" i="16"/>
  <c r="P847" i="16" s="1"/>
  <c r="O873" i="16"/>
  <c r="P873" i="16" s="1"/>
  <c r="O898" i="16"/>
  <c r="P898" i="16" s="1"/>
  <c r="Q7" i="16"/>
  <c r="Y7" i="16" s="1"/>
  <c r="O597" i="16"/>
  <c r="P597" i="16" s="1"/>
  <c r="O747" i="16"/>
  <c r="P747" i="16" s="1"/>
  <c r="Z324" i="16" l="1"/>
  <c r="X325" i="16"/>
  <c r="O744" i="16"/>
  <c r="P744" i="16" s="1"/>
  <c r="O402" i="16"/>
  <c r="P402" i="16" s="1"/>
  <c r="O252" i="16"/>
  <c r="P252" i="16" s="1"/>
  <c r="O470" i="16"/>
  <c r="P470" i="16" s="1"/>
  <c r="O428" i="16"/>
  <c r="P428" i="16" s="1"/>
  <c r="O393" i="16"/>
  <c r="P393" i="16" s="1"/>
  <c r="O249" i="16"/>
  <c r="P249" i="16" s="1"/>
  <c r="O408" i="16"/>
  <c r="P408" i="16" s="1"/>
  <c r="O211" i="16"/>
  <c r="P211" i="16" s="1"/>
  <c r="O437" i="16"/>
  <c r="P437" i="16" s="1"/>
  <c r="O290" i="16"/>
  <c r="P290" i="16" s="1"/>
  <c r="O430" i="16"/>
  <c r="P430" i="16" s="1"/>
  <c r="O373" i="16"/>
  <c r="P373" i="16" s="1"/>
  <c r="O282" i="16"/>
  <c r="P282" i="16" s="1"/>
  <c r="O446" i="16"/>
  <c r="P446" i="16" s="1"/>
  <c r="O519" i="16"/>
  <c r="P519" i="16" s="1"/>
  <c r="O201" i="16"/>
  <c r="P201" i="16" s="1"/>
  <c r="O199" i="16"/>
  <c r="P199" i="16" s="1"/>
  <c r="O265" i="16"/>
  <c r="P265" i="16" s="1"/>
  <c r="O391" i="16"/>
  <c r="P391" i="16" s="1"/>
  <c r="O498" i="16"/>
  <c r="P498" i="16" s="1"/>
  <c r="O492" i="16"/>
  <c r="P492" i="16" s="1"/>
  <c r="O308" i="16"/>
  <c r="P308" i="16" s="1"/>
  <c r="O534" i="16"/>
  <c r="P534" i="16" s="1"/>
  <c r="O396" i="16"/>
  <c r="P396" i="16" s="1"/>
  <c r="O395" i="16"/>
  <c r="P395" i="16" s="1"/>
  <c r="O139" i="16"/>
  <c r="P139" i="16" s="1"/>
  <c r="O417" i="16"/>
  <c r="P417" i="16" s="1"/>
  <c r="O223" i="16"/>
  <c r="P223" i="16" s="1"/>
  <c r="O527" i="16"/>
  <c r="P527" i="16" s="1"/>
  <c r="O371" i="16"/>
  <c r="P371" i="16" s="1"/>
  <c r="O361" i="16"/>
  <c r="P361" i="16" s="1"/>
  <c r="O324" i="16"/>
  <c r="P324" i="16" s="1"/>
  <c r="O248" i="16"/>
  <c r="P248" i="16" s="1"/>
  <c r="O401" i="16"/>
  <c r="P401" i="16" s="1"/>
  <c r="O359" i="16"/>
  <c r="P359" i="16" s="1"/>
  <c r="O363" i="16"/>
  <c r="P363" i="16" s="1"/>
  <c r="O439" i="16"/>
  <c r="P439" i="16" s="1"/>
  <c r="O243" i="16"/>
  <c r="P243" i="16" s="1"/>
  <c r="O239" i="16"/>
  <c r="P239" i="16" s="1"/>
  <c r="O461" i="16"/>
  <c r="P461" i="16" s="1"/>
  <c r="O232" i="16"/>
  <c r="P232" i="16" s="1"/>
  <c r="O387" i="16"/>
  <c r="P387" i="16" s="1"/>
  <c r="O485" i="16"/>
  <c r="P485" i="16" s="1"/>
  <c r="O194" i="16"/>
  <c r="P194" i="16" s="1"/>
  <c r="O151" i="16"/>
  <c r="P151" i="16" s="1"/>
  <c r="O233" i="16"/>
  <c r="P233" i="16" s="1"/>
  <c r="O263" i="16"/>
  <c r="P263" i="16" s="1"/>
  <c r="O440" i="16"/>
  <c r="P440" i="16" s="1"/>
  <c r="O337" i="16"/>
  <c r="P337" i="16" s="1"/>
  <c r="O251" i="16"/>
  <c r="P251" i="16" s="1"/>
  <c r="O353" i="16"/>
  <c r="P353" i="16" s="1"/>
  <c r="O403" i="16"/>
  <c r="P403" i="16" s="1"/>
  <c r="O347" i="16"/>
  <c r="P347" i="16" s="1"/>
  <c r="O344" i="16"/>
  <c r="P344" i="16" s="1"/>
  <c r="O432" i="16"/>
  <c r="P432" i="16" s="1"/>
  <c r="O379" i="16"/>
  <c r="P379" i="16" s="1"/>
  <c r="O369" i="16"/>
  <c r="P369" i="16" s="1"/>
  <c r="O286" i="16"/>
  <c r="P286" i="16" s="1"/>
  <c r="O196" i="16"/>
  <c r="P196" i="16" s="1"/>
  <c r="O227" i="16"/>
  <c r="P227" i="16" s="1"/>
  <c r="O221" i="16"/>
  <c r="P221" i="16" s="1"/>
  <c r="O169" i="16"/>
  <c r="P169" i="16" s="1"/>
  <c r="O320" i="16"/>
  <c r="P320" i="16" s="1"/>
  <c r="O502" i="16"/>
  <c r="P502" i="16" s="1"/>
  <c r="O459" i="16"/>
  <c r="P459" i="16" s="1"/>
  <c r="O495" i="16"/>
  <c r="P495" i="16" s="1"/>
  <c r="O311" i="16"/>
  <c r="P311" i="16" s="1"/>
  <c r="O269" i="16"/>
  <c r="P269" i="16" s="1"/>
  <c r="O411" i="16"/>
  <c r="P411" i="16" s="1"/>
  <c r="O537" i="16"/>
  <c r="P537" i="16" s="1"/>
  <c r="O449" i="16"/>
  <c r="P449" i="16" s="1"/>
  <c r="O457" i="16"/>
  <c r="P457" i="16" s="1"/>
  <c r="O484" i="16"/>
  <c r="P484" i="16" s="1"/>
  <c r="O398" i="16"/>
  <c r="P398" i="16" s="1"/>
  <c r="O314" i="16"/>
  <c r="P314" i="16" s="1"/>
  <c r="O246" i="16"/>
  <c r="P246" i="16" s="1"/>
  <c r="O1813" i="16"/>
  <c r="P1813" i="16" s="1"/>
  <c r="O365" i="16"/>
  <c r="P365" i="16" s="1"/>
  <c r="O381" i="16"/>
  <c r="P381" i="16" s="1"/>
  <c r="O301" i="16"/>
  <c r="P301" i="16" s="1"/>
  <c r="O354" i="16"/>
  <c r="P354" i="16" s="1"/>
  <c r="O152" i="16"/>
  <c r="P152" i="16" s="1"/>
  <c r="O426" i="16"/>
  <c r="P426" i="16" s="1"/>
  <c r="O296" i="16"/>
  <c r="P296" i="16" s="1"/>
  <c r="O168" i="16"/>
  <c r="P168" i="16" s="1"/>
  <c r="O374" i="16"/>
  <c r="P374" i="16" s="1"/>
  <c r="O356" i="16"/>
  <c r="P356" i="16" s="1"/>
  <c r="O456" i="16"/>
  <c r="P456" i="16" s="1"/>
  <c r="O383" i="16"/>
  <c r="P383" i="16" s="1"/>
  <c r="O210" i="16"/>
  <c r="P210" i="16" s="1"/>
  <c r="O329" i="16"/>
  <c r="P329" i="16" s="1"/>
  <c r="O304" i="16"/>
  <c r="P304" i="16" s="1"/>
  <c r="O310" i="16"/>
  <c r="P310" i="16" s="1"/>
  <c r="O284" i="16"/>
  <c r="P284" i="16" s="1"/>
  <c r="O177" i="16"/>
  <c r="P177" i="16" s="1"/>
  <c r="O443" i="16"/>
  <c r="P443" i="16" s="1"/>
  <c r="O436" i="16"/>
  <c r="P436" i="16" s="1"/>
  <c r="O167" i="16"/>
  <c r="P167" i="16" s="1"/>
  <c r="O241" i="16"/>
  <c r="P241" i="16" s="1"/>
  <c r="O366" i="16"/>
  <c r="P366" i="16" s="1"/>
  <c r="O184" i="16"/>
  <c r="P184" i="16" s="1"/>
  <c r="O450" i="16"/>
  <c r="P450" i="16" s="1"/>
  <c r="O247" i="16"/>
  <c r="P247" i="16" s="1"/>
  <c r="O150" i="16"/>
  <c r="P150" i="16" s="1"/>
  <c r="O195" i="16"/>
  <c r="P195" i="16" s="1"/>
  <c r="O153" i="16"/>
  <c r="P153" i="16" s="1"/>
  <c r="O280" i="16"/>
  <c r="P280" i="16" s="1"/>
  <c r="O147" i="16"/>
  <c r="P147" i="16" s="1"/>
  <c r="O412" i="16"/>
  <c r="P412" i="16" s="1"/>
  <c r="O465" i="16"/>
  <c r="P465" i="16" s="1"/>
  <c r="O349" i="16"/>
  <c r="P349" i="16" s="1"/>
  <c r="O516" i="16"/>
  <c r="P516" i="16" s="1"/>
  <c r="O273" i="16"/>
  <c r="P273" i="16" s="1"/>
  <c r="O259" i="16"/>
  <c r="P259" i="16" s="1"/>
  <c r="O188" i="16"/>
  <c r="P188" i="16" s="1"/>
  <c r="O512" i="16"/>
  <c r="P512" i="16" s="1"/>
  <c r="O454" i="16"/>
  <c r="P454" i="16" s="1"/>
  <c r="O536" i="16"/>
  <c r="P536" i="16" s="1"/>
  <c r="O463" i="16"/>
  <c r="P463" i="16" s="1"/>
  <c r="O532" i="16"/>
  <c r="P532" i="16" s="1"/>
  <c r="O174" i="16"/>
  <c r="P174" i="16" s="1"/>
  <c r="O257" i="16"/>
  <c r="P257" i="16" s="1"/>
  <c r="O258" i="16"/>
  <c r="P258" i="16" s="1"/>
  <c r="O378" i="16"/>
  <c r="P378" i="16" s="1"/>
  <c r="O155" i="16"/>
  <c r="P155" i="16" s="1"/>
  <c r="O214" i="16"/>
  <c r="P214" i="16" s="1"/>
  <c r="O444" i="16"/>
  <c r="P444" i="16" s="1"/>
  <c r="O530" i="16"/>
  <c r="P530" i="16" s="1"/>
  <c r="O208" i="16"/>
  <c r="P208" i="16" s="1"/>
  <c r="O445" i="16"/>
  <c r="P445" i="16" s="1"/>
  <c r="O158" i="16"/>
  <c r="P158" i="16" s="1"/>
  <c r="O178" i="16"/>
  <c r="P178" i="16" s="1"/>
  <c r="O466" i="16"/>
  <c r="P466" i="16" s="1"/>
  <c r="O525" i="16"/>
  <c r="P525" i="16" s="1"/>
  <c r="O189" i="16"/>
  <c r="P189" i="16" s="1"/>
  <c r="O220" i="16"/>
  <c r="P220" i="16" s="1"/>
  <c r="O291" i="16"/>
  <c r="P291" i="16" s="1"/>
  <c r="O157" i="16"/>
  <c r="P157" i="16" s="1"/>
  <c r="O164" i="16"/>
  <c r="P164" i="16" s="1"/>
  <c r="O183" i="16"/>
  <c r="P183" i="16" s="1"/>
  <c r="O182" i="16"/>
  <c r="P182" i="16" s="1"/>
  <c r="O170" i="16"/>
  <c r="P170" i="16" s="1"/>
  <c r="O348" i="16"/>
  <c r="P348" i="16" s="1"/>
  <c r="O469" i="16"/>
  <c r="P469" i="16" s="1"/>
  <c r="O424" i="16"/>
  <c r="P424" i="16" s="1"/>
  <c r="O161" i="16"/>
  <c r="P161" i="16" s="1"/>
  <c r="O146" i="16"/>
  <c r="P146" i="16" s="1"/>
  <c r="O305" i="16"/>
  <c r="P305" i="16" s="1"/>
  <c r="O351" i="16"/>
  <c r="P351" i="16" s="1"/>
  <c r="O506" i="16"/>
  <c r="P506" i="16" s="1"/>
  <c r="O515" i="16"/>
  <c r="P515" i="16" s="1"/>
  <c r="O193" i="16"/>
  <c r="P193" i="16" s="1"/>
  <c r="O179" i="16"/>
  <c r="P179" i="16" s="1"/>
  <c r="O143" i="16"/>
  <c r="P143" i="16" s="1"/>
  <c r="O497" i="16"/>
  <c r="P497" i="16" s="1"/>
  <c r="O202" i="16"/>
  <c r="P202" i="16" s="1"/>
  <c r="O281" i="16"/>
  <c r="P281" i="16" s="1"/>
  <c r="O321" i="16"/>
  <c r="P321" i="16" s="1"/>
  <c r="O266" i="16"/>
  <c r="P266" i="16" s="1"/>
  <c r="O185" i="16"/>
  <c r="P185" i="16" s="1"/>
  <c r="O225" i="16"/>
  <c r="P225" i="16" s="1"/>
  <c r="O493" i="16"/>
  <c r="P493" i="16" s="1"/>
  <c r="O315" i="16"/>
  <c r="P315" i="16" s="1"/>
  <c r="O226" i="16"/>
  <c r="P226" i="16" s="1"/>
  <c r="O141" i="16"/>
  <c r="P141" i="16" s="1"/>
  <c r="O508" i="16"/>
  <c r="P508" i="16" s="1"/>
  <c r="O384" i="16"/>
  <c r="P384" i="16" s="1"/>
  <c r="O224" i="16"/>
  <c r="P224" i="16" s="1"/>
  <c r="O490" i="16"/>
  <c r="P490" i="16" s="1"/>
  <c r="O429" i="16"/>
  <c r="P429" i="16" s="1"/>
  <c r="O494" i="16"/>
  <c r="P494" i="16" s="1"/>
  <c r="O278" i="16"/>
  <c r="P278" i="16" s="1"/>
  <c r="O138" i="16"/>
  <c r="P138" i="16" s="1"/>
  <c r="O264" i="16"/>
  <c r="P264" i="16" s="1"/>
  <c r="O496" i="16"/>
  <c r="P496" i="16" s="1"/>
  <c r="O218" i="16"/>
  <c r="P218" i="16" s="1"/>
  <c r="O464" i="16"/>
  <c r="P464" i="16" s="1"/>
  <c r="O405" i="16"/>
  <c r="P405" i="16" s="1"/>
  <c r="O200" i="16"/>
  <c r="P200" i="16" s="1"/>
  <c r="O438" i="16"/>
  <c r="P438" i="16" s="1"/>
  <c r="O376" i="16"/>
  <c r="P376" i="16" s="1"/>
  <c r="O166" i="16"/>
  <c r="P166" i="16" s="1"/>
  <c r="O451" i="16"/>
  <c r="P451" i="16" s="1"/>
  <c r="O156" i="16"/>
  <c r="P156" i="16" s="1"/>
  <c r="O237" i="16"/>
  <c r="P237" i="16" s="1"/>
  <c r="O229" i="16"/>
  <c r="P229" i="16" s="1"/>
  <c r="O276" i="16"/>
  <c r="P276" i="16" s="1"/>
  <c r="O234" i="16"/>
  <c r="P234" i="16" s="1"/>
  <c r="O172" i="16"/>
  <c r="P172" i="16" s="1"/>
  <c r="O325" i="16"/>
  <c r="P325" i="16" s="1"/>
  <c r="O447" i="16"/>
  <c r="P447" i="16" s="1"/>
  <c r="O413" i="16"/>
  <c r="P413" i="16" s="1"/>
  <c r="O313" i="16"/>
  <c r="P313" i="16" s="1"/>
  <c r="O372" i="16"/>
  <c r="P372" i="16" s="1"/>
  <c r="O162" i="16"/>
  <c r="P162" i="16" s="1"/>
  <c r="O475" i="16"/>
  <c r="P475" i="16" s="1"/>
  <c r="O360" i="16"/>
  <c r="P360" i="16" s="1"/>
  <c r="O406" i="16"/>
  <c r="P406" i="16" s="1"/>
  <c r="O385" i="16"/>
  <c r="P385" i="16" s="1"/>
  <c r="O517" i="16"/>
  <c r="P517" i="16" s="1"/>
  <c r="O528" i="16"/>
  <c r="P528" i="16" s="1"/>
  <c r="O285" i="16"/>
  <c r="P285" i="16" s="1"/>
  <c r="O380" i="16"/>
  <c r="P380" i="16" s="1"/>
  <c r="O244" i="16"/>
  <c r="P244" i="16" s="1"/>
  <c r="O400" i="16"/>
  <c r="P400" i="16" s="1"/>
  <c r="O293" i="16"/>
  <c r="P293" i="16" s="1"/>
  <c r="O425" i="16"/>
  <c r="P425" i="16" s="1"/>
  <c r="O460" i="16"/>
  <c r="P460" i="16" s="1"/>
  <c r="O362" i="16"/>
  <c r="P362" i="16" s="1"/>
  <c r="O455" i="16"/>
  <c r="P455" i="16" s="1"/>
  <c r="O479" i="16"/>
  <c r="P479" i="16" s="1"/>
  <c r="O375" i="16"/>
  <c r="P375" i="16" s="1"/>
  <c r="O288" i="16"/>
  <c r="P288" i="16" s="1"/>
  <c r="O272" i="16"/>
  <c r="P272" i="16" s="1"/>
  <c r="O270" i="16"/>
  <c r="P270" i="16" s="1"/>
  <c r="O204" i="16"/>
  <c r="P204" i="16" s="1"/>
  <c r="O300" i="16"/>
  <c r="P300" i="16" s="1"/>
  <c r="O192" i="16"/>
  <c r="P192" i="16" s="1"/>
  <c r="O668" i="16"/>
  <c r="P668" i="16" s="1"/>
  <c r="O801" i="16"/>
  <c r="P801" i="16" s="1"/>
  <c r="O472" i="16"/>
  <c r="P472" i="16" s="1"/>
  <c r="O322" i="16"/>
  <c r="P322" i="16" s="1"/>
  <c r="O328" i="16"/>
  <c r="P328" i="16" s="1"/>
  <c r="O302" i="16"/>
  <c r="P302" i="16" s="1"/>
  <c r="O144" i="16"/>
  <c r="P144" i="16" s="1"/>
  <c r="O467" i="16"/>
  <c r="P467" i="16" s="1"/>
  <c r="O242" i="16"/>
  <c r="P242" i="16" s="1"/>
  <c r="O283" i="16"/>
  <c r="P283" i="16" s="1"/>
  <c r="O510" i="16"/>
  <c r="P510" i="16" s="1"/>
  <c r="O352" i="16"/>
  <c r="P352" i="16" s="1"/>
  <c r="O335" i="16"/>
  <c r="P335" i="16" s="1"/>
  <c r="O535" i="16"/>
  <c r="P535" i="16" s="1"/>
  <c r="O326" i="16"/>
  <c r="P326" i="16" s="1"/>
  <c r="O271" i="16"/>
  <c r="P271" i="16" s="1"/>
  <c r="O489" i="16"/>
  <c r="P489" i="16" s="1"/>
  <c r="O261" i="16"/>
  <c r="P261" i="16" s="1"/>
  <c r="O181" i="16"/>
  <c r="P181" i="16" s="1"/>
  <c r="O154" i="16"/>
  <c r="P154" i="16" s="1"/>
  <c r="O212" i="16"/>
  <c r="P212" i="16" s="1"/>
  <c r="O599" i="16"/>
  <c r="P599" i="16" s="1"/>
  <c r="O205" i="16"/>
  <c r="P205" i="16" s="1"/>
  <c r="O509" i="16"/>
  <c r="P509" i="16" s="1"/>
  <c r="O330" i="16"/>
  <c r="P330" i="16" s="1"/>
  <c r="O327" i="16"/>
  <c r="P327" i="16" s="1"/>
  <c r="O468" i="16"/>
  <c r="P468" i="16" s="1"/>
  <c r="O483" i="16"/>
  <c r="P483" i="16" s="1"/>
  <c r="O520" i="16"/>
  <c r="P520" i="16" s="1"/>
  <c r="O299" i="16"/>
  <c r="P299" i="16" s="1"/>
  <c r="O297" i="16"/>
  <c r="P297" i="16" s="1"/>
  <c r="O524" i="16"/>
  <c r="P524" i="16" s="1"/>
  <c r="O503" i="16"/>
  <c r="P503" i="16" s="1"/>
  <c r="O427" i="16"/>
  <c r="P427" i="16" s="1"/>
  <c r="O345" i="16"/>
  <c r="P345" i="16" s="1"/>
  <c r="O312" i="16"/>
  <c r="P312" i="16" s="1"/>
  <c r="O137" i="16"/>
  <c r="P137" i="16" s="1"/>
  <c r="O346" i="16"/>
  <c r="P346" i="16" s="1"/>
  <c r="O140" i="16"/>
  <c r="P140" i="16" s="1"/>
  <c r="O691" i="16"/>
  <c r="P691" i="16" s="1"/>
  <c r="O488" i="16"/>
  <c r="P488" i="16" s="1"/>
  <c r="O473" i="16"/>
  <c r="P473" i="16" s="1"/>
  <c r="O274" i="16"/>
  <c r="P274" i="16" s="1"/>
  <c r="O416" i="16"/>
  <c r="P416" i="16" s="1"/>
  <c r="O500" i="16"/>
  <c r="P500" i="16" s="1"/>
  <c r="O217" i="16"/>
  <c r="P217" i="16" s="1"/>
  <c r="O407" i="16"/>
  <c r="P407" i="16" s="1"/>
  <c r="O521" i="16"/>
  <c r="P521" i="16" s="1"/>
  <c r="O482" i="16"/>
  <c r="P482" i="16" s="1"/>
  <c r="O216" i="16"/>
  <c r="P216" i="16" s="1"/>
  <c r="O149" i="16"/>
  <c r="P149" i="16" s="1"/>
  <c r="O415" i="16"/>
  <c r="P415" i="16" s="1"/>
  <c r="O514" i="16"/>
  <c r="P514" i="16" s="1"/>
  <c r="O287" i="16"/>
  <c r="P287" i="16" s="1"/>
  <c r="O799" i="16"/>
  <c r="P799" i="16" s="1"/>
  <c r="O171" i="16"/>
  <c r="P171" i="16" s="1"/>
  <c r="O289" i="16"/>
  <c r="P289" i="16" s="1"/>
  <c r="O190" i="16"/>
  <c r="P190" i="16" s="1"/>
  <c r="O165" i="16"/>
  <c r="P165" i="16" s="1"/>
  <c r="O420" i="16"/>
  <c r="P420" i="16" s="1"/>
  <c r="O531" i="16"/>
  <c r="P531" i="16" s="1"/>
  <c r="O331" i="16"/>
  <c r="P331" i="16" s="1"/>
  <c r="O163" i="16"/>
  <c r="P163" i="16" s="1"/>
  <c r="O238" i="16"/>
  <c r="P238" i="16" s="1"/>
  <c r="O505" i="16"/>
  <c r="P505" i="16" s="1"/>
  <c r="O350" i="16"/>
  <c r="P350" i="16" s="1"/>
  <c r="O507" i="16"/>
  <c r="P507" i="16" s="1"/>
  <c r="O231" i="16"/>
  <c r="P231" i="16" s="1"/>
  <c r="O499" i="16"/>
  <c r="P499" i="16" s="1"/>
  <c r="O319" i="16"/>
  <c r="P319" i="16" s="1"/>
  <c r="O453" i="16"/>
  <c r="P453" i="16" s="1"/>
  <c r="O392" i="16"/>
  <c r="P392" i="16" s="1"/>
  <c r="O180" i="16"/>
  <c r="P180" i="16" s="1"/>
  <c r="O187" i="16"/>
  <c r="P187" i="16" s="1"/>
  <c r="O306" i="16"/>
  <c r="P306" i="16" s="1"/>
  <c r="O207" i="16"/>
  <c r="P207" i="16" s="1"/>
  <c r="O191" i="16"/>
  <c r="P191" i="16" s="1"/>
  <c r="O726" i="16"/>
  <c r="P726" i="16" s="1"/>
  <c r="O623" i="16"/>
  <c r="P623" i="16" s="1"/>
  <c r="O560" i="16"/>
  <c r="P560" i="16" s="1"/>
  <c r="O358" i="16"/>
  <c r="P358" i="16" s="1"/>
  <c r="O422" i="16"/>
  <c r="P422" i="16" s="1"/>
  <c r="O340" i="16"/>
  <c r="P340" i="16" s="1"/>
  <c r="O458" i="16"/>
  <c r="P458" i="16" s="1"/>
  <c r="O480" i="16"/>
  <c r="P480" i="16" s="1"/>
  <c r="O377" i="16"/>
  <c r="P377" i="16" s="1"/>
  <c r="O390" i="16"/>
  <c r="P390" i="16" s="1"/>
  <c r="O367" i="16"/>
  <c r="P367" i="16" s="1"/>
  <c r="O523" i="16"/>
  <c r="P523" i="16" s="1"/>
  <c r="O148" i="16"/>
  <c r="P148" i="16" s="1"/>
  <c r="O462" i="16"/>
  <c r="P462" i="16" s="1"/>
  <c r="O145" i="16"/>
  <c r="P145" i="16" s="1"/>
  <c r="O518" i="16"/>
  <c r="P518" i="16" s="1"/>
  <c r="O294" i="16"/>
  <c r="P294" i="16" s="1"/>
  <c r="O186" i="16"/>
  <c r="P186" i="16" s="1"/>
  <c r="O539" i="16"/>
  <c r="P539" i="16" s="1"/>
  <c r="O160" i="16"/>
  <c r="P160" i="16" s="1"/>
  <c r="O135" i="16"/>
  <c r="P135" i="16" s="1"/>
  <c r="O317" i="16"/>
  <c r="P317" i="16" s="1"/>
  <c r="O779" i="16"/>
  <c r="P779" i="16" s="1"/>
  <c r="O713" i="16"/>
  <c r="P713" i="16" s="1"/>
  <c r="O725" i="16"/>
  <c r="P725" i="16" s="1"/>
  <c r="O778" i="16"/>
  <c r="P778" i="16" s="1"/>
  <c r="O341" i="16"/>
  <c r="P341" i="16" s="1"/>
  <c r="O448" i="16"/>
  <c r="P448" i="16" s="1"/>
  <c r="O255" i="16"/>
  <c r="P255" i="16" s="1"/>
  <c r="O452" i="16"/>
  <c r="P452" i="16" s="1"/>
  <c r="O386" i="16"/>
  <c r="P386" i="16" s="1"/>
  <c r="O295" i="16"/>
  <c r="P295" i="16" s="1"/>
  <c r="O316" i="16"/>
  <c r="P316" i="16" s="1"/>
  <c r="O142" i="16"/>
  <c r="P142" i="16" s="1"/>
  <c r="O235" i="16"/>
  <c r="P235" i="16" s="1"/>
  <c r="O404" i="16"/>
  <c r="P404" i="16" s="1"/>
  <c r="O228" i="16"/>
  <c r="P228" i="16" s="1"/>
  <c r="O397" i="16"/>
  <c r="P397" i="16" s="1"/>
  <c r="O134" i="16"/>
  <c r="P134" i="16" s="1"/>
  <c r="O419" i="16"/>
  <c r="P419" i="16" s="1"/>
  <c r="O203" i="16"/>
  <c r="P203" i="16" s="1"/>
  <c r="O307" i="16"/>
  <c r="P307" i="16" s="1"/>
  <c r="O173" i="16"/>
  <c r="P173" i="16" s="1"/>
  <c r="O222" i="16"/>
  <c r="P222" i="16" s="1"/>
  <c r="O355" i="16"/>
  <c r="P355" i="16" s="1"/>
  <c r="O254" i="16"/>
  <c r="P254" i="16" s="1"/>
  <c r="O476" i="16"/>
  <c r="P476" i="16" s="1"/>
  <c r="O253" i="16"/>
  <c r="P253" i="16" s="1"/>
  <c r="O399" i="16"/>
  <c r="P399" i="16" s="1"/>
  <c r="O486" i="16"/>
  <c r="P486" i="16" s="1"/>
  <c r="O491" i="16"/>
  <c r="P491" i="16" s="1"/>
  <c r="O357" i="16"/>
  <c r="P357" i="16" s="1"/>
  <c r="O336" i="16"/>
  <c r="P336" i="16" s="1"/>
  <c r="O526" i="16"/>
  <c r="P526" i="16" s="1"/>
  <c r="O388" i="16"/>
  <c r="P388" i="16" s="1"/>
  <c r="O501" i="16"/>
  <c r="P501" i="16" s="1"/>
  <c r="O343" i="16"/>
  <c r="P343" i="16" s="1"/>
  <c r="O394" i="16"/>
  <c r="P394" i="16" s="1"/>
  <c r="O197" i="16"/>
  <c r="P197" i="16" s="1"/>
  <c r="O198" i="16"/>
  <c r="P198" i="16" s="1"/>
  <c r="O504" i="16"/>
  <c r="P504" i="16" s="1"/>
  <c r="O215" i="16"/>
  <c r="P215" i="16" s="1"/>
  <c r="O364" i="16"/>
  <c r="P364" i="16" s="1"/>
  <c r="O1557" i="16"/>
  <c r="P1557" i="16" s="1"/>
  <c r="O1353" i="16"/>
  <c r="P1353" i="16" s="1"/>
  <c r="O828" i="16"/>
  <c r="P828" i="16" s="1"/>
  <c r="O1139" i="16"/>
  <c r="P1139" i="16" s="1"/>
  <c r="O1079" i="16"/>
  <c r="P1079" i="16" s="1"/>
  <c r="O1263" i="16"/>
  <c r="P1263" i="16" s="1"/>
  <c r="O1284" i="16"/>
  <c r="P1284" i="16" s="1"/>
  <c r="O1499" i="16"/>
  <c r="P1499" i="16" s="1"/>
  <c r="O1644" i="16"/>
  <c r="P1644" i="16" s="1"/>
  <c r="O1374" i="16"/>
  <c r="P1374" i="16" s="1"/>
  <c r="O1277" i="16"/>
  <c r="P1277" i="16" s="1"/>
  <c r="O1500" i="16"/>
  <c r="P1500" i="16" s="1"/>
  <c r="O1329" i="16"/>
  <c r="P1329" i="16" s="1"/>
  <c r="O1484" i="16"/>
  <c r="P1484" i="16" s="1"/>
  <c r="O1323" i="16"/>
  <c r="P1323" i="16" s="1"/>
  <c r="O1718" i="16"/>
  <c r="P1718" i="16" s="1"/>
  <c r="O1812" i="16"/>
  <c r="P1812" i="16" s="1"/>
  <c r="O1714" i="16"/>
  <c r="P1714" i="16" s="1"/>
  <c r="O981" i="16"/>
  <c r="P981" i="16" s="1"/>
  <c r="O1264" i="16"/>
  <c r="P1264" i="16" s="1"/>
  <c r="O1024" i="16"/>
  <c r="P1024" i="16" s="1"/>
  <c r="O1627" i="16"/>
  <c r="P1627" i="16" s="1"/>
  <c r="O1365" i="16"/>
  <c r="P1365" i="16" s="1"/>
  <c r="O1678" i="16"/>
  <c r="P1678" i="16" s="1"/>
  <c r="O954" i="16"/>
  <c r="P954" i="16" s="1"/>
  <c r="O1066" i="16"/>
  <c r="P1066" i="16" s="1"/>
  <c r="O1488" i="16"/>
  <c r="P1488" i="16" s="1"/>
  <c r="O1630" i="16"/>
  <c r="P1630" i="16" s="1"/>
  <c r="O1490" i="16"/>
  <c r="P1490" i="16" s="1"/>
  <c r="O827" i="16"/>
  <c r="P827" i="16" s="1"/>
  <c r="O1375" i="16"/>
  <c r="P1375" i="16" s="1"/>
  <c r="O1450" i="16"/>
  <c r="P1450" i="16" s="1"/>
  <c r="O1207" i="16"/>
  <c r="P1207" i="16" s="1"/>
  <c r="O1786" i="16"/>
  <c r="P1786" i="16" s="1"/>
  <c r="O1034" i="16"/>
  <c r="P1034" i="16" s="1"/>
  <c r="O924" i="16"/>
  <c r="P924" i="16" s="1"/>
  <c r="O1784" i="16"/>
  <c r="P1784" i="16" s="1"/>
  <c r="O1175" i="16"/>
  <c r="P1175" i="16" s="1"/>
  <c r="O1225" i="16"/>
  <c r="P1225" i="16" s="1"/>
  <c r="O1038" i="16"/>
  <c r="P1038" i="16" s="1"/>
  <c r="O1791" i="16"/>
  <c r="P1791" i="16" s="1"/>
  <c r="O1187" i="16"/>
  <c r="P1187" i="16" s="1"/>
  <c r="O1656" i="16"/>
  <c r="P1656" i="16" s="1"/>
  <c r="O1209" i="16"/>
  <c r="P1209" i="16" s="1"/>
  <c r="O1031" i="16"/>
  <c r="P1031" i="16" s="1"/>
  <c r="O1029" i="16"/>
  <c r="P1029" i="16" s="1"/>
  <c r="O1251" i="16"/>
  <c r="P1251" i="16" s="1"/>
  <c r="O1243" i="16"/>
  <c r="P1243" i="16" s="1"/>
  <c r="O1733" i="16"/>
  <c r="P1733" i="16" s="1"/>
  <c r="O1396" i="16"/>
  <c r="P1396" i="16" s="1"/>
  <c r="O1081" i="16"/>
  <c r="P1081" i="16" s="1"/>
  <c r="O900" i="16"/>
  <c r="P900" i="16" s="1"/>
  <c r="O1013" i="16"/>
  <c r="P1013" i="16" s="1"/>
  <c r="O1096" i="16"/>
  <c r="P1096" i="16" s="1"/>
  <c r="O1724" i="16"/>
  <c r="P1724" i="16" s="1"/>
  <c r="O1411" i="16"/>
  <c r="P1411" i="16" s="1"/>
  <c r="O1344" i="16"/>
  <c r="P1344" i="16" s="1"/>
  <c r="O1297" i="16"/>
  <c r="P1297" i="16" s="1"/>
  <c r="O1138" i="16"/>
  <c r="P1138" i="16" s="1"/>
  <c r="O1610" i="16"/>
  <c r="P1610" i="16" s="1"/>
  <c r="O1357" i="16"/>
  <c r="P1357" i="16" s="1"/>
  <c r="O1699" i="16"/>
  <c r="P1699" i="16" s="1"/>
  <c r="O1219" i="16"/>
  <c r="P1219" i="16" s="1"/>
  <c r="O1740" i="16"/>
  <c r="P1740" i="16" s="1"/>
  <c r="O1332" i="16"/>
  <c r="P1332" i="16" s="1"/>
  <c r="O1508" i="16"/>
  <c r="P1508" i="16" s="1"/>
  <c r="O1439" i="16"/>
  <c r="P1439" i="16" s="1"/>
  <c r="O1701" i="16"/>
  <c r="P1701" i="16" s="1"/>
  <c r="O928" i="16"/>
  <c r="P928" i="16" s="1"/>
  <c r="O1703" i="16"/>
  <c r="P1703" i="16" s="1"/>
  <c r="O1244" i="16"/>
  <c r="P1244" i="16" s="1"/>
  <c r="O1282" i="16"/>
  <c r="P1282" i="16" s="1"/>
  <c r="O1748" i="16"/>
  <c r="P1748" i="16" s="1"/>
  <c r="O1043" i="16"/>
  <c r="P1043" i="16" s="1"/>
  <c r="O1691" i="16"/>
  <c r="P1691" i="16" s="1"/>
  <c r="O947" i="16"/>
  <c r="P947" i="16" s="1"/>
  <c r="O1628" i="16"/>
  <c r="P1628" i="16" s="1"/>
  <c r="O1016" i="16"/>
  <c r="P1016" i="16" s="1"/>
  <c r="O1408" i="16"/>
  <c r="P1408" i="16" s="1"/>
  <c r="O937" i="16"/>
  <c r="P937" i="16" s="1"/>
  <c r="O1501" i="16"/>
  <c r="P1501" i="16" s="1"/>
  <c r="O1335" i="16"/>
  <c r="P1335" i="16" s="1"/>
  <c r="O931" i="16"/>
  <c r="P931" i="16" s="1"/>
  <c r="O1015" i="16"/>
  <c r="P1015" i="16" s="1"/>
  <c r="O1771" i="16"/>
  <c r="P1771" i="16" s="1"/>
  <c r="O1456" i="16"/>
  <c r="P1456" i="16" s="1"/>
  <c r="O1238" i="16"/>
  <c r="P1238" i="16" s="1"/>
  <c r="O1045" i="16"/>
  <c r="P1045" i="16" s="1"/>
  <c r="O1328" i="16"/>
  <c r="P1328" i="16" s="1"/>
  <c r="O1199" i="16"/>
  <c r="P1199" i="16" s="1"/>
  <c r="O1348" i="16"/>
  <c r="P1348" i="16" s="1"/>
  <c r="O1189" i="16"/>
  <c r="P1189" i="16" s="1"/>
  <c r="O1137" i="16"/>
  <c r="P1137" i="16" s="1"/>
  <c r="O1483" i="16"/>
  <c r="P1483" i="16" s="1"/>
  <c r="O1802" i="16"/>
  <c r="P1802" i="16" s="1"/>
  <c r="O1618" i="16"/>
  <c r="P1618" i="16" s="1"/>
  <c r="O1324" i="16"/>
  <c r="P1324" i="16" s="1"/>
  <c r="O832" i="16"/>
  <c r="P832" i="16" s="1"/>
  <c r="O1746" i="16"/>
  <c r="P1746" i="16" s="1"/>
  <c r="O1061" i="16"/>
  <c r="P1061" i="16" s="1"/>
  <c r="O861" i="16"/>
  <c r="P861" i="16" s="1"/>
  <c r="O1399" i="16"/>
  <c r="P1399" i="16" s="1"/>
  <c r="O1430" i="16"/>
  <c r="P1430" i="16" s="1"/>
  <c r="O1370" i="16"/>
  <c r="P1370" i="16" s="1"/>
  <c r="O1290" i="16"/>
  <c r="P1290" i="16" s="1"/>
  <c r="O1333" i="16"/>
  <c r="P1333" i="16" s="1"/>
  <c r="O1299" i="16"/>
  <c r="P1299" i="16" s="1"/>
  <c r="O1233" i="16"/>
  <c r="P1233" i="16" s="1"/>
  <c r="O1625" i="16"/>
  <c r="P1625" i="16" s="1"/>
  <c r="O1151" i="16"/>
  <c r="P1151" i="16" s="1"/>
  <c r="O1711" i="16"/>
  <c r="P1711" i="16" s="1"/>
  <c r="O831" i="16"/>
  <c r="P831" i="16" s="1"/>
  <c r="O1469" i="16"/>
  <c r="P1469" i="16" s="1"/>
  <c r="O1629" i="16"/>
  <c r="P1629" i="16" s="1"/>
  <c r="O901" i="16"/>
  <c r="P901" i="16" s="1"/>
  <c r="O1554" i="16"/>
  <c r="P1554" i="16" s="1"/>
  <c r="O1569" i="16"/>
  <c r="P1569" i="16" s="1"/>
  <c r="O916" i="16"/>
  <c r="P916" i="16" s="1"/>
  <c r="O1073" i="16"/>
  <c r="P1073" i="16" s="1"/>
  <c r="O862" i="16"/>
  <c r="P862" i="16" s="1"/>
  <c r="O1573" i="16"/>
  <c r="P1573" i="16" s="1"/>
  <c r="O1312" i="16"/>
  <c r="P1312" i="16" s="1"/>
  <c r="O1059" i="16"/>
  <c r="P1059" i="16" s="1"/>
  <c r="O1309" i="16"/>
  <c r="P1309" i="16" s="1"/>
  <c r="O913" i="16"/>
  <c r="P913" i="16" s="1"/>
  <c r="O1513" i="16"/>
  <c r="P1513" i="16" s="1"/>
  <c r="O1820" i="16"/>
  <c r="P1820" i="16" s="1"/>
  <c r="O941" i="16"/>
  <c r="P941" i="16" s="1"/>
  <c r="O1723" i="16"/>
  <c r="P1723" i="16" s="1"/>
  <c r="O1577" i="16"/>
  <c r="P1577" i="16" s="1"/>
  <c r="O1467" i="16"/>
  <c r="P1467" i="16" s="1"/>
  <c r="O909" i="16"/>
  <c r="P909" i="16" s="1"/>
  <c r="O1007" i="16"/>
  <c r="P1007" i="16" s="1"/>
  <c r="O1473" i="16"/>
  <c r="P1473" i="16" s="1"/>
  <c r="O991" i="16"/>
  <c r="P991" i="16" s="1"/>
  <c r="O1721" i="16"/>
  <c r="P1721" i="16" s="1"/>
  <c r="O1394" i="16"/>
  <c r="P1394" i="16" s="1"/>
  <c r="O1571" i="16"/>
  <c r="P1571" i="16" s="1"/>
  <c r="O1567" i="16"/>
  <c r="P1567" i="16" s="1"/>
  <c r="O889" i="16"/>
  <c r="P889" i="16" s="1"/>
  <c r="O853" i="16"/>
  <c r="P853" i="16" s="1"/>
  <c r="O926" i="16"/>
  <c r="P926" i="16" s="1"/>
  <c r="O1433" i="16"/>
  <c r="P1433" i="16" s="1"/>
  <c r="O1229" i="16"/>
  <c r="P1229" i="16" s="1"/>
  <c r="O1768" i="16"/>
  <c r="P1768" i="16" s="1"/>
  <c r="O919" i="16"/>
  <c r="P919" i="16" s="1"/>
  <c r="O1562" i="16"/>
  <c r="P1562" i="16" s="1"/>
  <c r="O1141" i="16"/>
  <c r="P1141" i="16" s="1"/>
  <c r="O990" i="16"/>
  <c r="P990" i="16" s="1"/>
  <c r="O1479" i="16"/>
  <c r="P1479" i="16" s="1"/>
  <c r="O1192" i="16"/>
  <c r="P1192" i="16" s="1"/>
  <c r="O826" i="16"/>
  <c r="P826" i="16" s="1"/>
  <c r="O1125" i="16"/>
  <c r="P1125" i="16" s="1"/>
  <c r="O1455" i="16"/>
  <c r="P1455" i="16" s="1"/>
  <c r="O917" i="16"/>
  <c r="P917" i="16" s="1"/>
  <c r="O1135" i="16"/>
  <c r="P1135" i="16" s="1"/>
  <c r="O1661" i="16"/>
  <c r="P1661" i="16" s="1"/>
  <c r="O1171" i="16"/>
  <c r="P1171" i="16" s="1"/>
  <c r="O1745" i="16"/>
  <c r="P1745" i="16" s="1"/>
  <c r="O1204" i="16"/>
  <c r="P1204" i="16" s="1"/>
  <c r="O995" i="16"/>
  <c r="P995" i="16" s="1"/>
  <c r="O1694" i="16"/>
  <c r="P1694" i="16" s="1"/>
  <c r="O1271" i="16"/>
  <c r="P1271" i="16" s="1"/>
  <c r="O1298" i="16"/>
  <c r="P1298" i="16" s="1"/>
  <c r="O848" i="16"/>
  <c r="P848" i="16" s="1"/>
  <c r="O1436" i="16"/>
  <c r="P1436" i="16" s="1"/>
  <c r="O1587" i="16"/>
  <c r="P1587" i="16" s="1"/>
  <c r="O1697" i="16"/>
  <c r="P1697" i="16" s="1"/>
  <c r="O1027" i="16"/>
  <c r="P1027" i="16" s="1"/>
  <c r="O882" i="16"/>
  <c r="P882" i="16" s="1"/>
  <c r="O1364" i="16"/>
  <c r="P1364" i="16" s="1"/>
  <c r="O1603" i="16"/>
  <c r="P1603" i="16" s="1"/>
  <c r="O1528" i="16"/>
  <c r="P1528" i="16" s="1"/>
  <c r="O1774" i="16"/>
  <c r="P1774" i="16" s="1"/>
  <c r="O1778" i="16"/>
  <c r="P1778" i="16" s="1"/>
  <c r="O964" i="16"/>
  <c r="P964" i="16" s="1"/>
  <c r="O1642" i="16"/>
  <c r="P1642" i="16" s="1"/>
  <c r="O1460" i="16"/>
  <c r="P1460" i="16" s="1"/>
  <c r="O1675" i="16"/>
  <c r="P1675" i="16" s="1"/>
  <c r="O920" i="16"/>
  <c r="P920" i="16" s="1"/>
  <c r="O1149" i="16"/>
  <c r="P1149" i="16" s="1"/>
  <c r="O1815" i="16"/>
  <c r="P1815" i="16" s="1"/>
  <c r="O1451" i="16"/>
  <c r="P1451" i="16" s="1"/>
  <c r="O938" i="16"/>
  <c r="P938" i="16" s="1"/>
  <c r="O1076" i="16"/>
  <c r="P1076" i="16" s="1"/>
  <c r="O1523" i="16"/>
  <c r="P1523" i="16" s="1"/>
  <c r="O1517" i="16"/>
  <c r="P1517" i="16" s="1"/>
  <c r="O1806" i="16"/>
  <c r="P1806" i="16" s="1"/>
  <c r="O1570" i="16"/>
  <c r="P1570" i="16" s="1"/>
  <c r="O1541" i="16"/>
  <c r="P1541" i="16" s="1"/>
  <c r="O1132" i="16"/>
  <c r="P1132" i="16" s="1"/>
  <c r="O1254" i="16"/>
  <c r="P1254" i="16" s="1"/>
  <c r="O1230" i="16"/>
  <c r="P1230" i="16" s="1"/>
  <c r="O1819" i="16"/>
  <c r="P1819" i="16" s="1"/>
  <c r="O1654" i="16"/>
  <c r="P1654" i="16" s="1"/>
  <c r="O1617" i="16"/>
  <c r="P1617" i="16" s="1"/>
  <c r="O1611" i="16"/>
  <c r="P1611" i="16" s="1"/>
  <c r="O1339" i="16"/>
  <c r="P1339" i="16" s="1"/>
  <c r="O892" i="16"/>
  <c r="P892" i="16" s="1"/>
  <c r="O1803" i="16"/>
  <c r="P1803" i="16" s="1"/>
  <c r="O1580" i="16"/>
  <c r="P1580" i="16" s="1"/>
  <c r="O1696" i="16"/>
  <c r="P1696" i="16" s="1"/>
  <c r="O1679" i="16"/>
  <c r="P1679" i="16" s="1"/>
  <c r="O1100" i="16"/>
  <c r="P1100" i="16" s="1"/>
  <c r="O1429" i="16"/>
  <c r="P1429" i="16" s="1"/>
  <c r="O1598" i="16"/>
  <c r="P1598" i="16" s="1"/>
  <c r="O1509" i="16"/>
  <c r="P1509" i="16" s="1"/>
  <c r="O1619" i="16"/>
  <c r="P1619" i="16" s="1"/>
  <c r="O1453" i="16"/>
  <c r="P1453" i="16" s="1"/>
  <c r="O1274" i="16"/>
  <c r="P1274" i="16" s="1"/>
  <c r="O1064" i="16"/>
  <c r="P1064" i="16" s="1"/>
  <c r="O1441" i="16"/>
  <c r="P1441" i="16" s="1"/>
  <c r="O1737" i="16"/>
  <c r="P1737" i="16" s="1"/>
  <c r="O1692" i="16"/>
  <c r="P1692" i="16" s="1"/>
  <c r="O1693" i="16"/>
  <c r="P1693" i="16" s="1"/>
  <c r="O1378" i="16"/>
  <c r="P1378" i="16" s="1"/>
  <c r="O1052" i="16"/>
  <c r="P1052" i="16" s="1"/>
  <c r="O1551" i="16"/>
  <c r="P1551" i="16" s="1"/>
  <c r="O1330" i="16"/>
  <c r="P1330" i="16" s="1"/>
  <c r="O1478" i="16"/>
  <c r="P1478" i="16" s="1"/>
  <c r="O1424" i="16"/>
  <c r="P1424" i="16" s="1"/>
  <c r="O1755" i="16"/>
  <c r="P1755" i="16" s="1"/>
  <c r="O1652" i="16"/>
  <c r="P1652" i="16" s="1"/>
  <c r="O1520" i="16"/>
  <c r="P1520" i="16" s="1"/>
  <c r="O1563" i="16"/>
  <c r="P1563" i="16" s="1"/>
  <c r="Q8" i="16"/>
  <c r="Y8" i="16" s="1"/>
  <c r="O812" i="16"/>
  <c r="P812" i="16" s="1"/>
  <c r="O1000" i="16"/>
  <c r="P1000" i="16" s="1"/>
  <c r="O846" i="16"/>
  <c r="P846" i="16" s="1"/>
  <c r="Z325" i="16" l="1"/>
  <c r="X326" i="16"/>
  <c r="Q9" i="16"/>
  <c r="Y9" i="16" s="1"/>
  <c r="Z326" i="16" l="1"/>
  <c r="X327" i="16"/>
  <c r="Q10" i="16"/>
  <c r="Y10" i="16" s="1"/>
  <c r="Z327" i="16" l="1"/>
  <c r="X328" i="16"/>
  <c r="Q11" i="16"/>
  <c r="Z328" i="16" l="1"/>
  <c r="X329" i="16"/>
  <c r="Q12" i="16"/>
  <c r="Z329" i="16" l="1"/>
  <c r="X330" i="16"/>
  <c r="Q13" i="16"/>
  <c r="X331" i="16" l="1"/>
  <c r="Z330" i="16"/>
  <c r="Q14" i="16"/>
  <c r="Z331" i="16" l="1"/>
  <c r="X332" i="16"/>
  <c r="Q15" i="16"/>
  <c r="Z332" i="16" l="1"/>
  <c r="X333" i="16"/>
  <c r="Q16" i="16"/>
  <c r="Z333" i="16" l="1"/>
  <c r="X334" i="16"/>
  <c r="Q17" i="16"/>
  <c r="X335" i="16" l="1"/>
  <c r="Z334" i="16"/>
  <c r="Q18" i="16"/>
  <c r="Z335" i="16" l="1"/>
  <c r="X336" i="16"/>
  <c r="Q19" i="16"/>
  <c r="Z336" i="16" l="1"/>
  <c r="X337" i="16"/>
  <c r="Q20" i="16"/>
  <c r="Z337" i="16" l="1"/>
  <c r="X338" i="16"/>
  <c r="Q21" i="16"/>
  <c r="Z338" i="16" l="1"/>
  <c r="X339" i="16"/>
  <c r="Q22" i="16"/>
  <c r="Z339" i="16" l="1"/>
  <c r="X340" i="16"/>
  <c r="Q23" i="16"/>
  <c r="Z340" i="16" l="1"/>
  <c r="X341" i="16"/>
  <c r="Q24" i="16"/>
  <c r="Z341" i="16" l="1"/>
  <c r="X342" i="16"/>
  <c r="Q25" i="16"/>
  <c r="Z342" i="16" l="1"/>
  <c r="X343" i="16"/>
  <c r="Q26" i="16"/>
  <c r="Z343" i="16" l="1"/>
  <c r="X344" i="16"/>
  <c r="Q27" i="16"/>
  <c r="Z344" i="16" l="1"/>
  <c r="X345" i="16"/>
  <c r="Q28" i="16"/>
  <c r="Z345" i="16" l="1"/>
  <c r="X346" i="16"/>
  <c r="Q29" i="16"/>
  <c r="X347" i="16" l="1"/>
  <c r="Z346" i="16"/>
  <c r="Q30" i="16"/>
  <c r="I13" i="8"/>
  <c r="I12" i="8"/>
  <c r="I11" i="8"/>
  <c r="I10" i="8"/>
  <c r="I9" i="8"/>
  <c r="Z347" i="16" l="1"/>
  <c r="X348" i="16"/>
  <c r="Q31" i="16"/>
  <c r="Z348" i="16" l="1"/>
  <c r="X349" i="16"/>
  <c r="Q32" i="16"/>
  <c r="S9" i="1"/>
  <c r="Z349" i="16" l="1"/>
  <c r="X350" i="16"/>
  <c r="Q33" i="16"/>
  <c r="X351" i="16" l="1"/>
  <c r="Z350" i="16"/>
  <c r="Q34" i="16"/>
  <c r="Z351" i="16" l="1"/>
  <c r="X352" i="16"/>
  <c r="Q35" i="16"/>
  <c r="I8" i="8"/>
  <c r="Z352" i="16" l="1"/>
  <c r="X353" i="16"/>
  <c r="Q36" i="16"/>
  <c r="I2" i="8"/>
  <c r="I7" i="8"/>
  <c r="I6" i="8"/>
  <c r="I5" i="8"/>
  <c r="I4" i="8"/>
  <c r="I3" i="8"/>
  <c r="J3" i="5"/>
  <c r="J5" i="5"/>
  <c r="J6" i="5"/>
  <c r="Z353" i="16" l="1"/>
  <c r="X354" i="16"/>
  <c r="Q37" i="16"/>
  <c r="S22" i="1"/>
  <c r="Z354" i="16" l="1"/>
  <c r="X355" i="16"/>
  <c r="Q38" i="16"/>
  <c r="S17" i="1"/>
  <c r="S8" i="1"/>
  <c r="S10" i="1"/>
  <c r="S7" i="1"/>
  <c r="Z355" i="16" l="1"/>
  <c r="X356" i="16"/>
  <c r="Q39" i="16"/>
  <c r="S18" i="1"/>
  <c r="S6" i="1"/>
  <c r="S11" i="1" s="1"/>
  <c r="Z356" i="16" l="1"/>
  <c r="X357" i="16"/>
  <c r="Q40" i="16"/>
  <c r="S21" i="1"/>
  <c r="S13" i="1"/>
  <c r="S3" i="1" s="1"/>
  <c r="Z357" i="16" l="1"/>
  <c r="X358" i="16"/>
  <c r="S4" i="1"/>
  <c r="S2" i="1"/>
  <c r="Q41" i="16"/>
  <c r="S15" i="1"/>
  <c r="Z358" i="16" l="1"/>
  <c r="X359" i="16"/>
  <c r="Q42" i="16"/>
  <c r="Z359" i="16" l="1"/>
  <c r="X360" i="16"/>
  <c r="Q43" i="16"/>
  <c r="Z360" i="16" l="1"/>
  <c r="X361" i="16"/>
  <c r="Q44" i="16"/>
  <c r="Z361" i="16" l="1"/>
  <c r="X362" i="16"/>
  <c r="Q45" i="16"/>
  <c r="X363" i="16" l="1"/>
  <c r="Z362" i="16"/>
  <c r="Q46" i="16"/>
  <c r="Z363" i="16" l="1"/>
  <c r="X364" i="16"/>
  <c r="Q47" i="16"/>
  <c r="Z364" i="16" l="1"/>
  <c r="X365" i="16"/>
  <c r="Q48" i="16"/>
  <c r="Z365" i="16" l="1"/>
  <c r="X366" i="16"/>
  <c r="Q49" i="16"/>
  <c r="X367" i="16" l="1"/>
  <c r="Z366" i="16"/>
  <c r="Q50" i="16"/>
  <c r="Z367" i="16" l="1"/>
  <c r="X368" i="16"/>
  <c r="Q51" i="16"/>
  <c r="Z368" i="16" l="1"/>
  <c r="X369" i="16"/>
  <c r="Q52" i="16"/>
  <c r="Z369" i="16" l="1"/>
  <c r="X370" i="16"/>
  <c r="Q53" i="16"/>
  <c r="Z370" i="16" l="1"/>
  <c r="X371" i="16"/>
  <c r="Q54" i="16"/>
  <c r="Z371" i="16" l="1"/>
  <c r="X372" i="16"/>
  <c r="Q55" i="16"/>
  <c r="Z372" i="16" l="1"/>
  <c r="X373" i="16"/>
  <c r="Q56" i="16"/>
  <c r="Z373" i="16" l="1"/>
  <c r="X374" i="16"/>
  <c r="Q57" i="16"/>
  <c r="Z374" i="16" l="1"/>
  <c r="X375" i="16"/>
  <c r="Q58" i="16"/>
  <c r="Z375" i="16" l="1"/>
  <c r="X376" i="16"/>
  <c r="Q59" i="16"/>
  <c r="Z376" i="16" l="1"/>
  <c r="X377" i="16"/>
  <c r="Q60" i="16"/>
  <c r="Z377" i="16" l="1"/>
  <c r="X378" i="16"/>
  <c r="Q61" i="16"/>
  <c r="X379" i="16" l="1"/>
  <c r="Z378" i="16"/>
  <c r="Q62" i="16"/>
  <c r="Z379" i="16" l="1"/>
  <c r="X380" i="16"/>
  <c r="Q63" i="16"/>
  <c r="Z380" i="16" l="1"/>
  <c r="X381" i="16"/>
  <c r="Q64" i="16"/>
  <c r="Z381" i="16" l="1"/>
  <c r="X382" i="16"/>
  <c r="Q65" i="16"/>
  <c r="X383" i="16" l="1"/>
  <c r="Z382" i="16"/>
  <c r="Q66" i="16"/>
  <c r="Z383" i="16" l="1"/>
  <c r="X384" i="16"/>
  <c r="Q67" i="16"/>
  <c r="Z384" i="16" l="1"/>
  <c r="X385" i="16"/>
  <c r="Q68" i="16"/>
  <c r="Z385" i="16" l="1"/>
  <c r="X386" i="16"/>
  <c r="Q69" i="16"/>
  <c r="Z386" i="16" l="1"/>
  <c r="X387" i="16"/>
  <c r="Q70" i="16"/>
  <c r="Z387" i="16" l="1"/>
  <c r="X388" i="16"/>
  <c r="Q71" i="16"/>
  <c r="Z388" i="16" l="1"/>
  <c r="X389" i="16"/>
  <c r="Q72" i="16"/>
  <c r="Z389" i="16" l="1"/>
  <c r="X390" i="16"/>
  <c r="Q73" i="16"/>
  <c r="Z390" i="16" l="1"/>
  <c r="X391" i="16"/>
  <c r="Q74" i="16"/>
  <c r="Z391" i="16" l="1"/>
  <c r="X392" i="16"/>
  <c r="Q75" i="16"/>
  <c r="Z392" i="16" l="1"/>
  <c r="X393" i="16"/>
  <c r="Q76" i="16"/>
  <c r="Z393" i="16" l="1"/>
  <c r="X394" i="16"/>
  <c r="Q77" i="16"/>
  <c r="X395" i="16" l="1"/>
  <c r="Z394" i="16"/>
  <c r="Q78" i="16"/>
  <c r="Z395" i="16" l="1"/>
  <c r="X396" i="16"/>
  <c r="Q79" i="16"/>
  <c r="Z396" i="16" l="1"/>
  <c r="X397" i="16"/>
  <c r="Q80" i="16"/>
  <c r="Z397" i="16" l="1"/>
  <c r="X398" i="16"/>
  <c r="Q81" i="16"/>
  <c r="X399" i="16" l="1"/>
  <c r="Z398" i="16"/>
  <c r="Q82" i="16"/>
  <c r="Z399" i="16" l="1"/>
  <c r="X400" i="16"/>
  <c r="Q83" i="16"/>
  <c r="Z400" i="16" l="1"/>
  <c r="X401" i="16"/>
  <c r="Q84" i="16"/>
  <c r="Z401" i="16" l="1"/>
  <c r="X402" i="16"/>
  <c r="Q85" i="16"/>
  <c r="Z402" i="16" l="1"/>
  <c r="X403" i="16"/>
  <c r="Q86" i="16"/>
  <c r="Z403" i="16" l="1"/>
  <c r="X404" i="16"/>
  <c r="Q87" i="16"/>
  <c r="Z404" i="16" l="1"/>
  <c r="X405" i="16"/>
  <c r="Q88" i="16"/>
  <c r="Z405" i="16" l="1"/>
  <c r="X406" i="16"/>
  <c r="Q89" i="16"/>
  <c r="Z406" i="16" l="1"/>
  <c r="X407" i="16"/>
  <c r="Q90" i="16"/>
  <c r="Z407" i="16" l="1"/>
  <c r="X408" i="16"/>
  <c r="Q91" i="16"/>
  <c r="Z408" i="16" l="1"/>
  <c r="X409" i="16"/>
  <c r="Q92" i="16"/>
  <c r="Z409" i="16" l="1"/>
  <c r="X410" i="16"/>
  <c r="Q93" i="16"/>
  <c r="X411" i="16" l="1"/>
  <c r="Z410" i="16"/>
  <c r="Q94" i="16"/>
  <c r="Z411" i="16" l="1"/>
  <c r="X412" i="16"/>
  <c r="Q95" i="16"/>
  <c r="Z412" i="16" l="1"/>
  <c r="X413" i="16"/>
  <c r="Q96" i="16"/>
  <c r="Z413" i="16" l="1"/>
  <c r="X414" i="16"/>
  <c r="Q97" i="16"/>
  <c r="X415" i="16" l="1"/>
  <c r="Z414" i="16"/>
  <c r="Q98" i="16"/>
  <c r="Z415" i="16" l="1"/>
  <c r="X416" i="16"/>
  <c r="Q99" i="16"/>
  <c r="Z416" i="16" l="1"/>
  <c r="X417" i="16"/>
  <c r="Q100" i="16"/>
  <c r="Z417" i="16" l="1"/>
  <c r="X418" i="16"/>
  <c r="Q101" i="16"/>
  <c r="Z418" i="16" l="1"/>
  <c r="X419" i="16"/>
  <c r="Q102" i="16"/>
  <c r="Z419" i="16" l="1"/>
  <c r="X420" i="16"/>
  <c r="Q103" i="16"/>
  <c r="Z420" i="16" l="1"/>
  <c r="X421" i="16"/>
  <c r="Q104" i="16"/>
  <c r="Z421" i="16" l="1"/>
  <c r="X422" i="16"/>
  <c r="Q105" i="16"/>
  <c r="Z422" i="16" l="1"/>
  <c r="X423" i="16"/>
  <c r="Q106" i="16"/>
  <c r="Z423" i="16" l="1"/>
  <c r="X424" i="16"/>
  <c r="Q107" i="16"/>
  <c r="Z424" i="16" l="1"/>
  <c r="X425" i="16"/>
  <c r="Q108" i="16"/>
  <c r="Z425" i="16" l="1"/>
  <c r="X426" i="16"/>
  <c r="Q109" i="16"/>
  <c r="X427" i="16" l="1"/>
  <c r="Z426" i="16"/>
  <c r="Q110" i="16"/>
  <c r="Z427" i="16" l="1"/>
  <c r="X428" i="16"/>
  <c r="Q111" i="16"/>
  <c r="Z428" i="16" l="1"/>
  <c r="X429" i="16"/>
  <c r="Q112" i="16"/>
  <c r="Z429" i="16" l="1"/>
  <c r="X430" i="16"/>
  <c r="Q113" i="16"/>
  <c r="X431" i="16" l="1"/>
  <c r="Z430" i="16"/>
  <c r="Q114" i="16"/>
  <c r="Z431" i="16" l="1"/>
  <c r="X432" i="16"/>
  <c r="Q115" i="16"/>
  <c r="Z432" i="16" l="1"/>
  <c r="X433" i="16"/>
  <c r="Q116" i="16"/>
  <c r="Z433" i="16" l="1"/>
  <c r="X434" i="16"/>
  <c r="Q117" i="16"/>
  <c r="Z434" i="16" l="1"/>
  <c r="X435" i="16"/>
  <c r="Q118" i="16"/>
  <c r="Z435" i="16" l="1"/>
  <c r="X436" i="16"/>
  <c r="Q119" i="16"/>
  <c r="Z436" i="16" l="1"/>
  <c r="X437" i="16"/>
  <c r="Q120" i="16"/>
  <c r="Z437" i="16" l="1"/>
  <c r="X438" i="16"/>
  <c r="Q121" i="16"/>
  <c r="Z438" i="16" l="1"/>
  <c r="X439" i="16"/>
  <c r="Q122" i="16"/>
  <c r="Z439" i="16" l="1"/>
  <c r="X440" i="16"/>
  <c r="Q123" i="16"/>
  <c r="Z440" i="16" l="1"/>
  <c r="X441" i="16"/>
  <c r="Q124" i="16"/>
  <c r="Z441" i="16" l="1"/>
  <c r="X442" i="16"/>
  <c r="Q125" i="16"/>
  <c r="X443" i="16" l="1"/>
  <c r="Z442" i="16"/>
  <c r="Q126" i="16"/>
  <c r="Z443" i="16" l="1"/>
  <c r="X444" i="16"/>
  <c r="Q127" i="16"/>
  <c r="Z444" i="16" l="1"/>
  <c r="X445" i="16"/>
  <c r="Q128" i="16"/>
  <c r="Z445" i="16" l="1"/>
  <c r="X446" i="16"/>
  <c r="Q129" i="16"/>
  <c r="X447" i="16" l="1"/>
  <c r="Z446" i="16"/>
  <c r="Q130" i="16"/>
  <c r="Z447" i="16" l="1"/>
  <c r="X448" i="16"/>
  <c r="Q131" i="16"/>
  <c r="Z448" i="16" l="1"/>
  <c r="X449" i="16"/>
  <c r="Q132" i="16"/>
  <c r="Z449" i="16" l="1"/>
  <c r="X450" i="16"/>
  <c r="Q133" i="16"/>
  <c r="Z450" i="16" l="1"/>
  <c r="X451" i="16"/>
  <c r="Q134" i="16"/>
  <c r="Z451" i="16" l="1"/>
  <c r="X452" i="16"/>
  <c r="Q135" i="16"/>
  <c r="Z452" i="16" l="1"/>
  <c r="X453" i="16"/>
  <c r="Q136" i="16"/>
  <c r="Z453" i="16" l="1"/>
  <c r="X454" i="16"/>
  <c r="Q137" i="16"/>
  <c r="Z454" i="16" l="1"/>
  <c r="X455" i="16"/>
  <c r="Q138" i="16"/>
  <c r="Z455" i="16" l="1"/>
  <c r="X456" i="16"/>
  <c r="Q139" i="16"/>
  <c r="Z456" i="16" l="1"/>
  <c r="X457" i="16"/>
  <c r="Q140" i="16"/>
  <c r="Z457" i="16" l="1"/>
  <c r="X458" i="16"/>
  <c r="Q141" i="16"/>
  <c r="X459" i="16" l="1"/>
  <c r="Z458" i="16"/>
  <c r="Q142" i="16"/>
  <c r="Z459" i="16" l="1"/>
  <c r="X460" i="16"/>
  <c r="Q143" i="16"/>
  <c r="Z460" i="16" l="1"/>
  <c r="X461" i="16"/>
  <c r="Q144" i="16"/>
  <c r="Z461" i="16" l="1"/>
  <c r="X462" i="16"/>
  <c r="Q145" i="16"/>
  <c r="X463" i="16" l="1"/>
  <c r="Z462" i="16"/>
  <c r="Q146" i="16"/>
  <c r="Z463" i="16" l="1"/>
  <c r="X464" i="16"/>
  <c r="Q147" i="16"/>
  <c r="Z464" i="16" l="1"/>
  <c r="X465" i="16"/>
  <c r="Q148" i="16"/>
  <c r="Z465" i="16" l="1"/>
  <c r="X466" i="16"/>
  <c r="Q149" i="16"/>
  <c r="Z466" i="16" l="1"/>
  <c r="X467" i="16"/>
  <c r="Q150" i="16"/>
  <c r="Z467" i="16" l="1"/>
  <c r="X468" i="16"/>
  <c r="Q151" i="16"/>
  <c r="Z468" i="16" l="1"/>
  <c r="X469" i="16"/>
  <c r="Q152" i="16"/>
  <c r="Z469" i="16" l="1"/>
  <c r="X470" i="16"/>
  <c r="Q153" i="16"/>
  <c r="Z470" i="16" l="1"/>
  <c r="X471" i="16"/>
  <c r="Q154" i="16"/>
  <c r="Z471" i="16" l="1"/>
  <c r="X472" i="16"/>
  <c r="Q155" i="16"/>
  <c r="Z472" i="16" l="1"/>
  <c r="X473" i="16"/>
  <c r="Q156" i="16"/>
  <c r="Z473" i="16" l="1"/>
  <c r="X474" i="16"/>
  <c r="Q157" i="16"/>
  <c r="X475" i="16" l="1"/>
  <c r="Z474" i="16"/>
  <c r="Q158" i="16"/>
  <c r="Z475" i="16" l="1"/>
  <c r="X476" i="16"/>
  <c r="Q159" i="16"/>
  <c r="Z476" i="16" l="1"/>
  <c r="X477" i="16"/>
  <c r="Q160" i="16"/>
  <c r="Z477" i="16" l="1"/>
  <c r="X478" i="16"/>
  <c r="Q161" i="16"/>
  <c r="X479" i="16" l="1"/>
  <c r="Z478" i="16"/>
  <c r="Q162" i="16"/>
  <c r="Z479" i="16" l="1"/>
  <c r="X480" i="16"/>
  <c r="Q163" i="16"/>
  <c r="Z480" i="16" l="1"/>
  <c r="X481" i="16"/>
  <c r="Q164" i="16"/>
  <c r="Z481" i="16" l="1"/>
  <c r="X482" i="16"/>
  <c r="Q165" i="16"/>
  <c r="Z482" i="16" l="1"/>
  <c r="X483" i="16"/>
  <c r="Q166" i="16"/>
  <c r="Z483" i="16" l="1"/>
  <c r="X484" i="16"/>
  <c r="Q167" i="16"/>
  <c r="Z484" i="16" l="1"/>
  <c r="X485" i="16"/>
  <c r="Q168" i="16"/>
  <c r="Z485" i="16" l="1"/>
  <c r="X486" i="16"/>
  <c r="Q169" i="16"/>
  <c r="Z486" i="16" l="1"/>
  <c r="X487" i="16"/>
  <c r="Q170" i="16"/>
  <c r="Z487" i="16" l="1"/>
  <c r="X488" i="16"/>
  <c r="Q171" i="16"/>
  <c r="Z488" i="16" l="1"/>
  <c r="X489" i="16"/>
  <c r="Q172" i="16"/>
  <c r="Z489" i="16" l="1"/>
  <c r="X490" i="16"/>
  <c r="Q173" i="16"/>
  <c r="X491" i="16" l="1"/>
  <c r="Z490" i="16"/>
  <c r="Q174" i="16"/>
  <c r="Z491" i="16" l="1"/>
  <c r="X492" i="16"/>
  <c r="Q175" i="16"/>
  <c r="Z492" i="16" l="1"/>
  <c r="X493" i="16"/>
  <c r="Q176" i="16"/>
  <c r="Z493" i="16" l="1"/>
  <c r="X494" i="16"/>
  <c r="Q177" i="16"/>
  <c r="X495" i="16" l="1"/>
  <c r="Z494" i="16"/>
  <c r="Q178" i="16"/>
  <c r="Z495" i="16" l="1"/>
  <c r="X496" i="16"/>
  <c r="Q179" i="16"/>
  <c r="Z496" i="16" l="1"/>
  <c r="X497" i="16"/>
  <c r="Q180" i="16"/>
  <c r="Z497" i="16" l="1"/>
  <c r="X498" i="16"/>
  <c r="Q181" i="16"/>
  <c r="Z498" i="16" l="1"/>
  <c r="X499" i="16"/>
  <c r="Q182" i="16"/>
  <c r="Z499" i="16" l="1"/>
  <c r="X500" i="16"/>
  <c r="Q183" i="16"/>
  <c r="Z500" i="16" l="1"/>
  <c r="X501" i="16"/>
  <c r="Q184" i="16"/>
  <c r="Z501" i="16" l="1"/>
  <c r="X502" i="16"/>
  <c r="Q185" i="16"/>
  <c r="Z502" i="16" l="1"/>
  <c r="X503" i="16"/>
  <c r="Q186" i="16"/>
  <c r="Z503" i="16" l="1"/>
  <c r="X504" i="16"/>
  <c r="Q187" i="16"/>
  <c r="Z504" i="16" l="1"/>
  <c r="X505" i="16"/>
  <c r="Q188" i="16"/>
  <c r="Z505" i="16" l="1"/>
  <c r="X506" i="16"/>
  <c r="Q189" i="16"/>
  <c r="X507" i="16" l="1"/>
  <c r="Z506" i="16"/>
  <c r="Q190" i="16"/>
  <c r="Z507" i="16" l="1"/>
  <c r="X508" i="16"/>
  <c r="Q191" i="16"/>
  <c r="Z508" i="16" l="1"/>
  <c r="X509" i="16"/>
  <c r="Q192" i="16"/>
  <c r="Z509" i="16" l="1"/>
  <c r="X510" i="16"/>
  <c r="Q193" i="16"/>
  <c r="X511" i="16" l="1"/>
  <c r="Z510" i="16"/>
  <c r="Q194" i="16"/>
  <c r="Z511" i="16" l="1"/>
  <c r="X512" i="16"/>
  <c r="Q195" i="16"/>
  <c r="Z512" i="16" l="1"/>
  <c r="X513" i="16"/>
  <c r="Q196" i="16"/>
  <c r="Z513" i="16" l="1"/>
  <c r="X514" i="16"/>
  <c r="Q197" i="16"/>
  <c r="Z514" i="16" l="1"/>
  <c r="X515" i="16"/>
  <c r="Q198" i="16"/>
  <c r="Z515" i="16" l="1"/>
  <c r="X516" i="16"/>
  <c r="Q199" i="16"/>
  <c r="Z516" i="16" l="1"/>
  <c r="X517" i="16"/>
  <c r="Q200" i="16"/>
  <c r="Z517" i="16" l="1"/>
  <c r="X518" i="16"/>
  <c r="Q201" i="16"/>
  <c r="Z518" i="16" l="1"/>
  <c r="X519" i="16"/>
  <c r="Q202" i="16"/>
  <c r="Z519" i="16" l="1"/>
  <c r="X520" i="16"/>
  <c r="Q203" i="16"/>
  <c r="Z520" i="16" l="1"/>
  <c r="X521" i="16"/>
  <c r="Q204" i="16"/>
  <c r="Z521" i="16" l="1"/>
  <c r="X522" i="16"/>
  <c r="Q205" i="16"/>
  <c r="X523" i="16" l="1"/>
  <c r="Z522" i="16"/>
  <c r="Q206" i="16"/>
  <c r="Z523" i="16" l="1"/>
  <c r="X524" i="16"/>
  <c r="Q207" i="16"/>
  <c r="Z524" i="16" l="1"/>
  <c r="X525" i="16"/>
  <c r="Q208" i="16"/>
  <c r="Z525" i="16" l="1"/>
  <c r="X526" i="16"/>
  <c r="Q209" i="16"/>
  <c r="X527" i="16" l="1"/>
  <c r="Z526" i="16"/>
  <c r="Q210" i="16"/>
  <c r="Z527" i="16" l="1"/>
  <c r="X528" i="16"/>
  <c r="Q211" i="16"/>
  <c r="Z528" i="16" l="1"/>
  <c r="X529" i="16"/>
  <c r="Q212" i="16"/>
  <c r="Z529" i="16" l="1"/>
  <c r="X530" i="16"/>
  <c r="Q213" i="16"/>
  <c r="Z530" i="16" l="1"/>
  <c r="X531" i="16"/>
  <c r="Q214" i="16"/>
  <c r="Z531" i="16" l="1"/>
  <c r="X532" i="16"/>
  <c r="Q215" i="16"/>
  <c r="Z532" i="16" l="1"/>
  <c r="X533" i="16"/>
  <c r="Q216" i="16"/>
  <c r="Z533" i="16" l="1"/>
  <c r="X534" i="16"/>
  <c r="Q217" i="16"/>
  <c r="Z534" i="16" l="1"/>
  <c r="X535" i="16"/>
  <c r="Q218" i="16"/>
  <c r="Z535" i="16" l="1"/>
  <c r="X536" i="16"/>
  <c r="Q219" i="16"/>
  <c r="X537" i="16" l="1"/>
  <c r="Z536" i="16"/>
  <c r="Q220" i="16"/>
  <c r="Z537" i="16" l="1"/>
  <c r="X538" i="16"/>
  <c r="Q221" i="16"/>
  <c r="X539" i="16" l="1"/>
  <c r="Z538" i="16"/>
  <c r="Q222" i="16"/>
  <c r="Z539" i="16" l="1"/>
  <c r="X540" i="16"/>
  <c r="Q223" i="16"/>
  <c r="Z540" i="16" l="1"/>
  <c r="X541" i="16"/>
  <c r="Q224" i="16"/>
  <c r="Z541" i="16" l="1"/>
  <c r="X542" i="16"/>
  <c r="Q225" i="16"/>
  <c r="X543" i="16" l="1"/>
  <c r="Z542" i="16"/>
  <c r="Q226" i="16"/>
  <c r="Z543" i="16" l="1"/>
  <c r="X544" i="16"/>
  <c r="Q227" i="16"/>
  <c r="Z544" i="16" l="1"/>
  <c r="X545" i="16"/>
  <c r="Q228" i="16"/>
  <c r="Z545" i="16" l="1"/>
  <c r="X546" i="16"/>
  <c r="Q229" i="16"/>
  <c r="Z546" i="16" l="1"/>
  <c r="X547" i="16"/>
  <c r="Q230" i="16"/>
  <c r="Z547" i="16" l="1"/>
  <c r="X548" i="16"/>
  <c r="Q231" i="16"/>
  <c r="Z548" i="16" l="1"/>
  <c r="X549" i="16"/>
  <c r="Q232" i="16"/>
  <c r="Z549" i="16" l="1"/>
  <c r="X550" i="16"/>
  <c r="Q233" i="16"/>
  <c r="Z550" i="16" l="1"/>
  <c r="X551" i="16"/>
  <c r="Q234" i="16"/>
  <c r="Z551" i="16" l="1"/>
  <c r="X552" i="16"/>
  <c r="Q235" i="16"/>
  <c r="X553" i="16" l="1"/>
  <c r="Z552" i="16"/>
  <c r="Q236" i="16"/>
  <c r="Z553" i="16" l="1"/>
  <c r="X554" i="16"/>
  <c r="Q237" i="16"/>
  <c r="X555" i="16" l="1"/>
  <c r="Z554" i="16"/>
  <c r="Q238" i="16"/>
  <c r="Z555" i="16" l="1"/>
  <c r="X556" i="16"/>
  <c r="Q239" i="16"/>
  <c r="Z556" i="16" l="1"/>
  <c r="X557" i="16"/>
  <c r="Q240" i="16"/>
  <c r="Z557" i="16" l="1"/>
  <c r="X558" i="16"/>
  <c r="Q241" i="16"/>
  <c r="X559" i="16" l="1"/>
  <c r="Z558" i="16"/>
  <c r="Q242" i="16"/>
  <c r="Z559" i="16" l="1"/>
  <c r="X560" i="16"/>
  <c r="Q243" i="16"/>
  <c r="Z560" i="16" l="1"/>
  <c r="X561" i="16"/>
  <c r="Q244" i="16"/>
  <c r="Z561" i="16" l="1"/>
  <c r="X562" i="16"/>
  <c r="Q245" i="16"/>
  <c r="Z562" i="16" l="1"/>
  <c r="X563" i="16"/>
  <c r="Q246" i="16"/>
  <c r="Z563" i="16" l="1"/>
  <c r="X564" i="16"/>
  <c r="Q247" i="16"/>
  <c r="Z564" i="16" l="1"/>
  <c r="X565" i="16"/>
  <c r="Q248" i="16"/>
  <c r="Z565" i="16" l="1"/>
  <c r="X566" i="16"/>
  <c r="Q249" i="16"/>
  <c r="Z566" i="16" l="1"/>
  <c r="X567" i="16"/>
  <c r="Q250" i="16"/>
  <c r="Z567" i="16" l="1"/>
  <c r="X568" i="16"/>
  <c r="Q251" i="16"/>
  <c r="X569" i="16" l="1"/>
  <c r="Z568" i="16"/>
  <c r="Q252" i="16"/>
  <c r="Z569" i="16" l="1"/>
  <c r="X570" i="16"/>
  <c r="Q253" i="16"/>
  <c r="X571" i="16" l="1"/>
  <c r="Z570" i="16"/>
  <c r="Q254" i="16"/>
  <c r="Z571" i="16" l="1"/>
  <c r="X572" i="16"/>
  <c r="Q255" i="16"/>
  <c r="Z572" i="16" l="1"/>
  <c r="X573" i="16"/>
  <c r="Q256" i="16"/>
  <c r="Z573" i="16" l="1"/>
  <c r="X574" i="16"/>
  <c r="Q257" i="16"/>
  <c r="X575" i="16" l="1"/>
  <c r="Z574" i="16"/>
  <c r="Q258" i="16"/>
  <c r="Z575" i="16" l="1"/>
  <c r="X576" i="16"/>
  <c r="Q259" i="16"/>
  <c r="Z576" i="16" l="1"/>
  <c r="X577" i="16"/>
  <c r="Q260" i="16"/>
  <c r="Z577" i="16" l="1"/>
  <c r="X578" i="16"/>
  <c r="Q261" i="16"/>
  <c r="Z578" i="16" l="1"/>
  <c r="X579" i="16"/>
  <c r="Q262" i="16"/>
  <c r="Z579" i="16" l="1"/>
  <c r="X580" i="16"/>
  <c r="Q263" i="16"/>
  <c r="Z580" i="16" l="1"/>
  <c r="X581" i="16"/>
  <c r="Q264" i="16"/>
  <c r="Z581" i="16" l="1"/>
  <c r="X582" i="16"/>
  <c r="Q265" i="16"/>
  <c r="Z582" i="16" l="1"/>
  <c r="X583" i="16"/>
  <c r="Q266" i="16"/>
  <c r="Z583" i="16" l="1"/>
  <c r="X584" i="16"/>
  <c r="Q267" i="16"/>
  <c r="Q268" i="16" s="1"/>
  <c r="Q269" i="16" s="1"/>
  <c r="Q270" i="16" s="1"/>
  <c r="Q271" i="16" s="1"/>
  <c r="Q272" i="16" s="1"/>
  <c r="Q273" i="16" s="1"/>
  <c r="Q274" i="16" s="1"/>
  <c r="Q275" i="16" s="1"/>
  <c r="Q276" i="16" s="1"/>
  <c r="Q277" i="16" s="1"/>
  <c r="Q278" i="16" s="1"/>
  <c r="Q279" i="16" s="1"/>
  <c r="Q280" i="16" s="1"/>
  <c r="Q281" i="16" s="1"/>
  <c r="Q282" i="16" s="1"/>
  <c r="Q283" i="16" s="1"/>
  <c r="Q284" i="16" s="1"/>
  <c r="Q285" i="16" s="1"/>
  <c r="Q286" i="16" s="1"/>
  <c r="Q287" i="16" s="1"/>
  <c r="Q288" i="16" s="1"/>
  <c r="Q289" i="16" s="1"/>
  <c r="Q290" i="16" s="1"/>
  <c r="Q291" i="16" s="1"/>
  <c r="Q292" i="16" s="1"/>
  <c r="Q293" i="16" s="1"/>
  <c r="Q294" i="16" s="1"/>
  <c r="Q295" i="16" s="1"/>
  <c r="Q296" i="16" s="1"/>
  <c r="Q297" i="16" s="1"/>
  <c r="Q298" i="16" s="1"/>
  <c r="Q299" i="16" s="1"/>
  <c r="Q300" i="16" s="1"/>
  <c r="Q301" i="16" s="1"/>
  <c r="Q302" i="16" s="1"/>
  <c r="Q303" i="16" s="1"/>
  <c r="Q304" i="16" s="1"/>
  <c r="Q305" i="16" s="1"/>
  <c r="Q306" i="16" s="1"/>
  <c r="Q307" i="16" s="1"/>
  <c r="Q308" i="16" s="1"/>
  <c r="Q309" i="16" s="1"/>
  <c r="Q310" i="16" s="1"/>
  <c r="Q311" i="16" s="1"/>
  <c r="Q312" i="16" s="1"/>
  <c r="Q313" i="16" s="1"/>
  <c r="Q314" i="16" s="1"/>
  <c r="Q315" i="16" s="1"/>
  <c r="Q316" i="16" s="1"/>
  <c r="Q317" i="16" s="1"/>
  <c r="Q318" i="16" s="1"/>
  <c r="Q319" i="16" s="1"/>
  <c r="Q320" i="16" s="1"/>
  <c r="Q321" i="16" s="1"/>
  <c r="Q322" i="16" s="1"/>
  <c r="Q323" i="16" s="1"/>
  <c r="Q324" i="16" s="1"/>
  <c r="Q325" i="16" s="1"/>
  <c r="Q326" i="16" s="1"/>
  <c r="Q327" i="16" s="1"/>
  <c r="Q328" i="16" s="1"/>
  <c r="Q329" i="16" s="1"/>
  <c r="Q330" i="16" s="1"/>
  <c r="Q331" i="16" s="1"/>
  <c r="Q332" i="16" s="1"/>
  <c r="Q333" i="16" s="1"/>
  <c r="Q334" i="16" s="1"/>
  <c r="Q335" i="16" s="1"/>
  <c r="Q336" i="16" s="1"/>
  <c r="Q337" i="16" s="1"/>
  <c r="Q338" i="16" s="1"/>
  <c r="Q339" i="16" s="1"/>
  <c r="Q340" i="16" s="1"/>
  <c r="Q341" i="16" s="1"/>
  <c r="Q342" i="16" s="1"/>
  <c r="Q343" i="16" s="1"/>
  <c r="Q344" i="16" s="1"/>
  <c r="Q345" i="16" s="1"/>
  <c r="Q346" i="16" s="1"/>
  <c r="Q347" i="16" s="1"/>
  <c r="Q348" i="16" s="1"/>
  <c r="Q349" i="16" s="1"/>
  <c r="Q350" i="16" s="1"/>
  <c r="Q351" i="16" s="1"/>
  <c r="Q352" i="16" s="1"/>
  <c r="Q353" i="16" s="1"/>
  <c r="Q354" i="16" s="1"/>
  <c r="Q355" i="16" s="1"/>
  <c r="Q356" i="16" s="1"/>
  <c r="Q357" i="16" s="1"/>
  <c r="Q358" i="16" s="1"/>
  <c r="Q359" i="16" s="1"/>
  <c r="Q360" i="16" s="1"/>
  <c r="Q361" i="16" s="1"/>
  <c r="Q362" i="16" s="1"/>
  <c r="Q363" i="16" s="1"/>
  <c r="Q364" i="16" s="1"/>
  <c r="Q365" i="16" s="1"/>
  <c r="Q366" i="16" s="1"/>
  <c r="Q367" i="16" s="1"/>
  <c r="Q368" i="16" s="1"/>
  <c r="Q369" i="16" s="1"/>
  <c r="Q370" i="16" s="1"/>
  <c r="Q371" i="16" s="1"/>
  <c r="Q372" i="16" s="1"/>
  <c r="Q373" i="16" s="1"/>
  <c r="Q374" i="16" s="1"/>
  <c r="Q375" i="16" s="1"/>
  <c r="Q376" i="16" s="1"/>
  <c r="Q377" i="16" s="1"/>
  <c r="Q378" i="16" s="1"/>
  <c r="Q379" i="16" s="1"/>
  <c r="Q380" i="16" s="1"/>
  <c r="Q381" i="16" s="1"/>
  <c r="Q382" i="16" s="1"/>
  <c r="Q383" i="16" s="1"/>
  <c r="Q384" i="16" s="1"/>
  <c r="Q385" i="16" s="1"/>
  <c r="Q386" i="16" s="1"/>
  <c r="Q387" i="16" s="1"/>
  <c r="Q388" i="16" s="1"/>
  <c r="Q389" i="16" s="1"/>
  <c r="Q390" i="16" s="1"/>
  <c r="Q391" i="16" s="1"/>
  <c r="Q392" i="16" s="1"/>
  <c r="Q393" i="16" s="1"/>
  <c r="Q394" i="16" s="1"/>
  <c r="Q395" i="16" s="1"/>
  <c r="Q396" i="16" s="1"/>
  <c r="Q397" i="16" s="1"/>
  <c r="Q398" i="16" s="1"/>
  <c r="Q399" i="16" s="1"/>
  <c r="Q400" i="16" s="1"/>
  <c r="Q401" i="16" s="1"/>
  <c r="Q402" i="16" s="1"/>
  <c r="Q403" i="16" s="1"/>
  <c r="Q404" i="16" s="1"/>
  <c r="Q405" i="16" s="1"/>
  <c r="Q406" i="16" s="1"/>
  <c r="Q407" i="16" s="1"/>
  <c r="Q408" i="16" s="1"/>
  <c r="Q409" i="16" s="1"/>
  <c r="Q410" i="16" s="1"/>
  <c r="Q411" i="16" s="1"/>
  <c r="Q412" i="16" s="1"/>
  <c r="Q413" i="16" s="1"/>
  <c r="Q414" i="16" s="1"/>
  <c r="Q415" i="16" s="1"/>
  <c r="Q416" i="16" s="1"/>
  <c r="Q417" i="16" s="1"/>
  <c r="Q418" i="16" s="1"/>
  <c r="Q419" i="16" s="1"/>
  <c r="Q420" i="16" s="1"/>
  <c r="Q421" i="16" s="1"/>
  <c r="Q422" i="16" s="1"/>
  <c r="Q423" i="16" s="1"/>
  <c r="Q424" i="16" s="1"/>
  <c r="Q425" i="16" s="1"/>
  <c r="Q426" i="16" s="1"/>
  <c r="Q427" i="16" s="1"/>
  <c r="Q428" i="16" s="1"/>
  <c r="Q429" i="16" s="1"/>
  <c r="Q430" i="16" s="1"/>
  <c r="Q431" i="16" s="1"/>
  <c r="Q432" i="16" s="1"/>
  <c r="Q433" i="16" s="1"/>
  <c r="Q434" i="16" s="1"/>
  <c r="Q435" i="16" s="1"/>
  <c r="Q436" i="16" s="1"/>
  <c r="Q437" i="16" s="1"/>
  <c r="Q438" i="16" s="1"/>
  <c r="Q439" i="16" s="1"/>
  <c r="Q440" i="16" s="1"/>
  <c r="Q441" i="16" s="1"/>
  <c r="Q442" i="16" s="1"/>
  <c r="Q443" i="16" s="1"/>
  <c r="Q444" i="16" s="1"/>
  <c r="Q445" i="16" s="1"/>
  <c r="Q446" i="16" s="1"/>
  <c r="Q447" i="16" s="1"/>
  <c r="Q448" i="16" s="1"/>
  <c r="Q449" i="16" s="1"/>
  <c r="Q450" i="16" s="1"/>
  <c r="Q451" i="16" s="1"/>
  <c r="Q452" i="16" s="1"/>
  <c r="Q453" i="16" s="1"/>
  <c r="Q454" i="16" s="1"/>
  <c r="Q455" i="16" s="1"/>
  <c r="Q456" i="16" s="1"/>
  <c r="Q457" i="16" s="1"/>
  <c r="Q458" i="16" s="1"/>
  <c r="Q459" i="16" s="1"/>
  <c r="Q460" i="16" s="1"/>
  <c r="Q461" i="16" s="1"/>
  <c r="Q462" i="16" s="1"/>
  <c r="Q463" i="16" s="1"/>
  <c r="Q464" i="16" s="1"/>
  <c r="Q465" i="16" s="1"/>
  <c r="Q466" i="16" s="1"/>
  <c r="Q467" i="16" s="1"/>
  <c r="Q468" i="16" s="1"/>
  <c r="Q469" i="16" s="1"/>
  <c r="Q470" i="16" s="1"/>
  <c r="Q471" i="16" s="1"/>
  <c r="Q472" i="16" s="1"/>
  <c r="Q473" i="16" s="1"/>
  <c r="Q474" i="16" s="1"/>
  <c r="Q475" i="16" s="1"/>
  <c r="Q476" i="16" s="1"/>
  <c r="Q477" i="16" s="1"/>
  <c r="Q478" i="16" s="1"/>
  <c r="Q479" i="16" s="1"/>
  <c r="Q480" i="16" s="1"/>
  <c r="Q481" i="16" s="1"/>
  <c r="Q482" i="16" s="1"/>
  <c r="Q483" i="16" s="1"/>
  <c r="Q484" i="16" s="1"/>
  <c r="Q485" i="16" s="1"/>
  <c r="Q486" i="16" s="1"/>
  <c r="Q487" i="16" s="1"/>
  <c r="Q488" i="16" s="1"/>
  <c r="Q489" i="16" s="1"/>
  <c r="Q490" i="16" s="1"/>
  <c r="Q491" i="16" s="1"/>
  <c r="Q492" i="16" s="1"/>
  <c r="Q493" i="16" s="1"/>
  <c r="Q494" i="16" s="1"/>
  <c r="Q495" i="16" s="1"/>
  <c r="Q496" i="16" s="1"/>
  <c r="Q497" i="16" s="1"/>
  <c r="Q498" i="16" s="1"/>
  <c r="Q499" i="16" s="1"/>
  <c r="Q500" i="16" s="1"/>
  <c r="Q501" i="16" s="1"/>
  <c r="Q502" i="16" s="1"/>
  <c r="Q503" i="16" s="1"/>
  <c r="Q504" i="16" s="1"/>
  <c r="Q505" i="16" s="1"/>
  <c r="Q506" i="16" s="1"/>
  <c r="Q507" i="16" s="1"/>
  <c r="Q508" i="16" s="1"/>
  <c r="Q509" i="16" s="1"/>
  <c r="Q510" i="16" s="1"/>
  <c r="Q511" i="16" s="1"/>
  <c r="Q512" i="16" s="1"/>
  <c r="Q513" i="16" s="1"/>
  <c r="Q514" i="16" s="1"/>
  <c r="Q515" i="16" s="1"/>
  <c r="Q516" i="16" s="1"/>
  <c r="Q517" i="16" s="1"/>
  <c r="Q518" i="16" s="1"/>
  <c r="Q519" i="16" s="1"/>
  <c r="Q520" i="16" s="1"/>
  <c r="Q521" i="16" s="1"/>
  <c r="Q522" i="16" s="1"/>
  <c r="Q523" i="16" s="1"/>
  <c r="Q524" i="16" s="1"/>
  <c r="Q525" i="16" s="1"/>
  <c r="Q526" i="16" s="1"/>
  <c r="Q527" i="16" s="1"/>
  <c r="Q528" i="16" s="1"/>
  <c r="Q529" i="16" s="1"/>
  <c r="Q530" i="16" s="1"/>
  <c r="Q531" i="16" s="1"/>
  <c r="Q532" i="16" s="1"/>
  <c r="Q533" i="16" s="1"/>
  <c r="Q534" i="16" s="1"/>
  <c r="Q535" i="16" s="1"/>
  <c r="Q536" i="16" s="1"/>
  <c r="Q537" i="16" s="1"/>
  <c r="Q538" i="16" s="1"/>
  <c r="Q539" i="16" s="1"/>
  <c r="Q540" i="16" s="1"/>
  <c r="Q541" i="16" s="1"/>
  <c r="Q542" i="16" s="1"/>
  <c r="Q543" i="16" s="1"/>
  <c r="Q544" i="16" s="1"/>
  <c r="Q545" i="16" s="1"/>
  <c r="Q546" i="16" s="1"/>
  <c r="Q547" i="16" s="1"/>
  <c r="Q548" i="16" s="1"/>
  <c r="Q549" i="16" s="1"/>
  <c r="Q550" i="16" s="1"/>
  <c r="Q551" i="16" s="1"/>
  <c r="Q552" i="16" s="1"/>
  <c r="Q553" i="16" s="1"/>
  <c r="Q554" i="16" s="1"/>
  <c r="Q555" i="16" s="1"/>
  <c r="Q556" i="16" s="1"/>
  <c r="Q557" i="16" s="1"/>
  <c r="Q558" i="16" s="1"/>
  <c r="Q559" i="16" s="1"/>
  <c r="Q560" i="16" s="1"/>
  <c r="Q561" i="16" s="1"/>
  <c r="Q562" i="16" s="1"/>
  <c r="Q563" i="16" s="1"/>
  <c r="Q564" i="16" s="1"/>
  <c r="Q565" i="16" s="1"/>
  <c r="Q566" i="16" s="1"/>
  <c r="Q567" i="16" s="1"/>
  <c r="Q568" i="16" s="1"/>
  <c r="Q569" i="16" s="1"/>
  <c r="Q570" i="16" s="1"/>
  <c r="Q571" i="16" s="1"/>
  <c r="Q572" i="16" s="1"/>
  <c r="Q573" i="16" s="1"/>
  <c r="Q574" i="16" s="1"/>
  <c r="Q575" i="16" s="1"/>
  <c r="Q576" i="16" s="1"/>
  <c r="Q577" i="16" s="1"/>
  <c r="Q578" i="16" s="1"/>
  <c r="Q579" i="16" s="1"/>
  <c r="Q580" i="16" s="1"/>
  <c r="Q581" i="16" s="1"/>
  <c r="Q582" i="16" s="1"/>
  <c r="Q583" i="16" s="1"/>
  <c r="Q584" i="16" s="1"/>
  <c r="Q585" i="16" s="1"/>
  <c r="Q586" i="16" s="1"/>
  <c r="Q587" i="16" s="1"/>
  <c r="Q588" i="16" s="1"/>
  <c r="Q589" i="16" s="1"/>
  <c r="Q590" i="16" s="1"/>
  <c r="Q591" i="16" s="1"/>
  <c r="Q592" i="16" s="1"/>
  <c r="Q593" i="16" s="1"/>
  <c r="Q594" i="16" s="1"/>
  <c r="Q595" i="16" s="1"/>
  <c r="Q596" i="16" s="1"/>
  <c r="Q597" i="16" s="1"/>
  <c r="Q598" i="16" s="1"/>
  <c r="Q599" i="16" s="1"/>
  <c r="Q600" i="16" s="1"/>
  <c r="Q601" i="16" s="1"/>
  <c r="Q602" i="16" s="1"/>
  <c r="Q603" i="16" s="1"/>
  <c r="Q604" i="16" s="1"/>
  <c r="Q605" i="16" s="1"/>
  <c r="Q606" i="16" s="1"/>
  <c r="Q607" i="16" s="1"/>
  <c r="Q608" i="16" s="1"/>
  <c r="Q609" i="16" s="1"/>
  <c r="Q610" i="16" s="1"/>
  <c r="Q611" i="16" s="1"/>
  <c r="Q612" i="16" s="1"/>
  <c r="Q613" i="16" s="1"/>
  <c r="Q614" i="16" s="1"/>
  <c r="Q615" i="16" s="1"/>
  <c r="Q616" i="16" s="1"/>
  <c r="Q617" i="16" s="1"/>
  <c r="Q618" i="16" s="1"/>
  <c r="Q619" i="16" s="1"/>
  <c r="Q620" i="16" s="1"/>
  <c r="Q621" i="16" s="1"/>
  <c r="Q622" i="16" s="1"/>
  <c r="Q623" i="16" s="1"/>
  <c r="Q624" i="16" s="1"/>
  <c r="Q625" i="16" s="1"/>
  <c r="Q626" i="16" s="1"/>
  <c r="Q627" i="16" s="1"/>
  <c r="Q628" i="16" s="1"/>
  <c r="Q629" i="16" s="1"/>
  <c r="Q630" i="16" s="1"/>
  <c r="Q631" i="16" s="1"/>
  <c r="Q632" i="16" s="1"/>
  <c r="Q633" i="16" s="1"/>
  <c r="Q634" i="16" s="1"/>
  <c r="Q635" i="16" s="1"/>
  <c r="Q636" i="16" s="1"/>
  <c r="Q637" i="16" s="1"/>
  <c r="Q638" i="16" s="1"/>
  <c r="Q639" i="16" s="1"/>
  <c r="Q640" i="16" s="1"/>
  <c r="Q641" i="16" s="1"/>
  <c r="Q642" i="16" s="1"/>
  <c r="Q643" i="16" s="1"/>
  <c r="Q644" i="16" s="1"/>
  <c r="Q645" i="16" s="1"/>
  <c r="Q646" i="16" s="1"/>
  <c r="Q647" i="16" s="1"/>
  <c r="Q648" i="16" s="1"/>
  <c r="Q649" i="16" s="1"/>
  <c r="Q650" i="16" s="1"/>
  <c r="Q651" i="16" s="1"/>
  <c r="Q652" i="16" s="1"/>
  <c r="Q653" i="16" s="1"/>
  <c r="Q654" i="16" s="1"/>
  <c r="Q655" i="16" s="1"/>
  <c r="Q656" i="16" s="1"/>
  <c r="Q657" i="16" s="1"/>
  <c r="Q658" i="16" s="1"/>
  <c r="Q659" i="16" s="1"/>
  <c r="Q660" i="16" s="1"/>
  <c r="Q661" i="16" s="1"/>
  <c r="Q662" i="16" s="1"/>
  <c r="Q663" i="16" s="1"/>
  <c r="Q664" i="16" s="1"/>
  <c r="Q665" i="16" s="1"/>
  <c r="Q666" i="16" s="1"/>
  <c r="Q667" i="16" s="1"/>
  <c r="Q668" i="16" s="1"/>
  <c r="Q669" i="16" s="1"/>
  <c r="Q670" i="16" s="1"/>
  <c r="Q671" i="16" s="1"/>
  <c r="Q672" i="16" s="1"/>
  <c r="Q673" i="16" s="1"/>
  <c r="Q674" i="16" s="1"/>
  <c r="Q675" i="16" s="1"/>
  <c r="Q676" i="16" s="1"/>
  <c r="Q677" i="16" s="1"/>
  <c r="Q678" i="16" s="1"/>
  <c r="Q679" i="16" s="1"/>
  <c r="Q680" i="16" s="1"/>
  <c r="Q681" i="16" s="1"/>
  <c r="Q682" i="16" s="1"/>
  <c r="Q683" i="16" s="1"/>
  <c r="Q684" i="16" s="1"/>
  <c r="Q685" i="16" s="1"/>
  <c r="Q686" i="16" s="1"/>
  <c r="Q687" i="16" s="1"/>
  <c r="Q688" i="16" s="1"/>
  <c r="Q689" i="16" s="1"/>
  <c r="Q690" i="16" s="1"/>
  <c r="Q691" i="16" s="1"/>
  <c r="Q692" i="16" s="1"/>
  <c r="Q693" i="16" s="1"/>
  <c r="Q694" i="16" s="1"/>
  <c r="Q695" i="16" s="1"/>
  <c r="Q696" i="16" s="1"/>
  <c r="Q697" i="16" s="1"/>
  <c r="Q698" i="16" s="1"/>
  <c r="Q699" i="16" s="1"/>
  <c r="Q700" i="16" s="1"/>
  <c r="Q701" i="16" s="1"/>
  <c r="Q702" i="16" s="1"/>
  <c r="Q703" i="16" s="1"/>
  <c r="Q704" i="16" s="1"/>
  <c r="Q705" i="16" s="1"/>
  <c r="Q706" i="16" s="1"/>
  <c r="Q707" i="16" s="1"/>
  <c r="Q708" i="16" s="1"/>
  <c r="Q709" i="16" s="1"/>
  <c r="Q710" i="16" s="1"/>
  <c r="Q711" i="16" s="1"/>
  <c r="Q712" i="16" s="1"/>
  <c r="Q713" i="16" s="1"/>
  <c r="Q714" i="16" s="1"/>
  <c r="Q715" i="16" s="1"/>
  <c r="Q716" i="16" s="1"/>
  <c r="Q717" i="16" s="1"/>
  <c r="Q718" i="16" s="1"/>
  <c r="Q719" i="16" s="1"/>
  <c r="Q720" i="16" s="1"/>
  <c r="Q721" i="16" s="1"/>
  <c r="Q722" i="16" s="1"/>
  <c r="Q723" i="16" s="1"/>
  <c r="Q724" i="16" s="1"/>
  <c r="Q725" i="16" s="1"/>
  <c r="Q726" i="16" s="1"/>
  <c r="Q727" i="16" s="1"/>
  <c r="Q728" i="16" s="1"/>
  <c r="Q729" i="16" s="1"/>
  <c r="Q730" i="16" s="1"/>
  <c r="Q731" i="16" s="1"/>
  <c r="Q732" i="16" s="1"/>
  <c r="Q733" i="16" s="1"/>
  <c r="Q734" i="16" s="1"/>
  <c r="Q735" i="16" s="1"/>
  <c r="Q736" i="16" s="1"/>
  <c r="Q737" i="16" s="1"/>
  <c r="Q738" i="16" s="1"/>
  <c r="Q739" i="16" s="1"/>
  <c r="Q740" i="16" s="1"/>
  <c r="Q741" i="16" s="1"/>
  <c r="Q742" i="16" s="1"/>
  <c r="Q743" i="16" s="1"/>
  <c r="Q744" i="16" s="1"/>
  <c r="Q745" i="16" s="1"/>
  <c r="Q746" i="16" s="1"/>
  <c r="Q747" i="16" s="1"/>
  <c r="Q748" i="16" s="1"/>
  <c r="Q749" i="16" s="1"/>
  <c r="Q750" i="16" s="1"/>
  <c r="Q751" i="16" s="1"/>
  <c r="Q752" i="16" s="1"/>
  <c r="Q753" i="16" s="1"/>
  <c r="Q754" i="16" s="1"/>
  <c r="Q755" i="16" s="1"/>
  <c r="Q756" i="16" s="1"/>
  <c r="Q757" i="16" s="1"/>
  <c r="Q758" i="16" s="1"/>
  <c r="Q759" i="16" s="1"/>
  <c r="Q760" i="16" s="1"/>
  <c r="Q761" i="16" s="1"/>
  <c r="Q762" i="16" s="1"/>
  <c r="Q763" i="16" s="1"/>
  <c r="Q764" i="16" s="1"/>
  <c r="Q765" i="16" s="1"/>
  <c r="Q766" i="16" s="1"/>
  <c r="Q767" i="16" s="1"/>
  <c r="Q768" i="16" s="1"/>
  <c r="Q769" i="16" s="1"/>
  <c r="Q770" i="16" s="1"/>
  <c r="Q771" i="16" s="1"/>
  <c r="Q772" i="16" s="1"/>
  <c r="Q773" i="16" s="1"/>
  <c r="Q774" i="16" s="1"/>
  <c r="Q775" i="16" s="1"/>
  <c r="Q776" i="16" s="1"/>
  <c r="Q777" i="16" s="1"/>
  <c r="Q778" i="16" s="1"/>
  <c r="Q779" i="16" s="1"/>
  <c r="Q780" i="16" s="1"/>
  <c r="Q781" i="16" s="1"/>
  <c r="Q782" i="16" s="1"/>
  <c r="Q783" i="16" s="1"/>
  <c r="Q784" i="16" s="1"/>
  <c r="Q785" i="16" s="1"/>
  <c r="Q786" i="16" s="1"/>
  <c r="Q787" i="16" s="1"/>
  <c r="Q788" i="16" s="1"/>
  <c r="Q789" i="16" s="1"/>
  <c r="Q790" i="16" s="1"/>
  <c r="Q791" i="16" s="1"/>
  <c r="Q792" i="16" s="1"/>
  <c r="Q793" i="16" s="1"/>
  <c r="Q794" i="16" s="1"/>
  <c r="Q795" i="16" s="1"/>
  <c r="Q796" i="16" s="1"/>
  <c r="Q797" i="16" s="1"/>
  <c r="Q798" i="16" s="1"/>
  <c r="Q799" i="16" s="1"/>
  <c r="Q800" i="16" s="1"/>
  <c r="Q801" i="16" s="1"/>
  <c r="Q802" i="16" s="1"/>
  <c r="Q803" i="16" s="1"/>
  <c r="Q804" i="16" s="1"/>
  <c r="Q805" i="16" s="1"/>
  <c r="Q806" i="16" s="1"/>
  <c r="Q807" i="16" s="1"/>
  <c r="Q808" i="16" s="1"/>
  <c r="Q809" i="16" s="1"/>
  <c r="Q810" i="16" s="1"/>
  <c r="Q811" i="16" s="1"/>
  <c r="Q812" i="16" s="1"/>
  <c r="Q813" i="16" s="1"/>
  <c r="Q814" i="16" s="1"/>
  <c r="Q815" i="16" s="1"/>
  <c r="Q816" i="16" s="1"/>
  <c r="Q817" i="16" s="1"/>
  <c r="Q818" i="16" s="1"/>
  <c r="Q819" i="16" s="1"/>
  <c r="Q820" i="16" s="1"/>
  <c r="Q821" i="16" s="1"/>
  <c r="Q822" i="16" s="1"/>
  <c r="Q823" i="16" s="1"/>
  <c r="Q824" i="16" s="1"/>
  <c r="Q825" i="16" s="1"/>
  <c r="Q826" i="16" s="1"/>
  <c r="Q827" i="16" s="1"/>
  <c r="Q828" i="16" s="1"/>
  <c r="Q829" i="16" s="1"/>
  <c r="Q830" i="16" s="1"/>
  <c r="Q831" i="16" s="1"/>
  <c r="Q832" i="16" s="1"/>
  <c r="Q833" i="16" s="1"/>
  <c r="Q834" i="16" s="1"/>
  <c r="Q835" i="16" s="1"/>
  <c r="Q836" i="16" s="1"/>
  <c r="Q837" i="16" s="1"/>
  <c r="Q838" i="16" s="1"/>
  <c r="Q839" i="16" s="1"/>
  <c r="Q840" i="16" s="1"/>
  <c r="Q841" i="16" s="1"/>
  <c r="Q842" i="16" s="1"/>
  <c r="Q843" i="16" s="1"/>
  <c r="Q844" i="16" s="1"/>
  <c r="Q845" i="16" s="1"/>
  <c r="Q846" i="16" s="1"/>
  <c r="Q847" i="16" s="1"/>
  <c r="Q848" i="16" s="1"/>
  <c r="Q849" i="16" s="1"/>
  <c r="Q850" i="16" s="1"/>
  <c r="Q851" i="16" s="1"/>
  <c r="Q852" i="16" s="1"/>
  <c r="Q853" i="16" s="1"/>
  <c r="Q854" i="16" s="1"/>
  <c r="Q855" i="16" s="1"/>
  <c r="Q856" i="16" s="1"/>
  <c r="Q857" i="16" s="1"/>
  <c r="Q858" i="16" s="1"/>
  <c r="Q859" i="16" s="1"/>
  <c r="Q860" i="16" s="1"/>
  <c r="Q861" i="16" s="1"/>
  <c r="Q862" i="16" s="1"/>
  <c r="Q863" i="16" s="1"/>
  <c r="Q864" i="16" s="1"/>
  <c r="Q865" i="16" s="1"/>
  <c r="Q866" i="16" s="1"/>
  <c r="Q867" i="16" s="1"/>
  <c r="Q868" i="16" s="1"/>
  <c r="Q869" i="16" s="1"/>
  <c r="Q870" i="16" s="1"/>
  <c r="Q871" i="16" s="1"/>
  <c r="Q872" i="16" s="1"/>
  <c r="Q873" i="16" s="1"/>
  <c r="Q874" i="16" s="1"/>
  <c r="Q875" i="16" s="1"/>
  <c r="Q876" i="16" s="1"/>
  <c r="Q877" i="16" s="1"/>
  <c r="Q878" i="16" s="1"/>
  <c r="Q879" i="16" s="1"/>
  <c r="Q880" i="16" s="1"/>
  <c r="Q881" i="16" s="1"/>
  <c r="Q882" i="16" s="1"/>
  <c r="Q883" i="16" s="1"/>
  <c r="Q884" i="16" s="1"/>
  <c r="Q885" i="16" s="1"/>
  <c r="Q886" i="16" s="1"/>
  <c r="Q887" i="16" s="1"/>
  <c r="Q888" i="16" s="1"/>
  <c r="Q889" i="16" s="1"/>
  <c r="Q890" i="16" s="1"/>
  <c r="Q891" i="16" s="1"/>
  <c r="Q892" i="16" s="1"/>
  <c r="Q893" i="16" s="1"/>
  <c r="Q894" i="16" s="1"/>
  <c r="Q895" i="16" s="1"/>
  <c r="Q896" i="16" s="1"/>
  <c r="Q897" i="16" s="1"/>
  <c r="Q898" i="16" s="1"/>
  <c r="Q899" i="16" s="1"/>
  <c r="Q900" i="16" s="1"/>
  <c r="Q901" i="16" s="1"/>
  <c r="Q902" i="16" s="1"/>
  <c r="Q903" i="16" s="1"/>
  <c r="Q904" i="16" s="1"/>
  <c r="Q905" i="16" s="1"/>
  <c r="Q906" i="16" s="1"/>
  <c r="Q907" i="16" s="1"/>
  <c r="Q908" i="16" s="1"/>
  <c r="Q909" i="16" s="1"/>
  <c r="Q910" i="16" s="1"/>
  <c r="Q911" i="16" s="1"/>
  <c r="Q912" i="16" s="1"/>
  <c r="Q913" i="16" s="1"/>
  <c r="Q914" i="16" s="1"/>
  <c r="Q915" i="16" s="1"/>
  <c r="Q916" i="16" s="1"/>
  <c r="Q917" i="16" s="1"/>
  <c r="Q918" i="16" s="1"/>
  <c r="Q919" i="16" s="1"/>
  <c r="Q920" i="16" s="1"/>
  <c r="Q921" i="16" s="1"/>
  <c r="Q922" i="16" s="1"/>
  <c r="Q923" i="16" s="1"/>
  <c r="Q924" i="16" s="1"/>
  <c r="Q925" i="16" s="1"/>
  <c r="Q926" i="16" s="1"/>
  <c r="Q927" i="16" s="1"/>
  <c r="Q928" i="16" s="1"/>
  <c r="Q929" i="16" s="1"/>
  <c r="Q930" i="16" s="1"/>
  <c r="Q931" i="16" s="1"/>
  <c r="Q932" i="16" s="1"/>
  <c r="Q933" i="16" s="1"/>
  <c r="Q934" i="16" s="1"/>
  <c r="Q935" i="16" s="1"/>
  <c r="Q936" i="16" s="1"/>
  <c r="Q937" i="16" s="1"/>
  <c r="Q938" i="16" s="1"/>
  <c r="Q939" i="16" s="1"/>
  <c r="Q940" i="16" s="1"/>
  <c r="Q941" i="16" s="1"/>
  <c r="Q942" i="16" s="1"/>
  <c r="Q943" i="16" s="1"/>
  <c r="Q944" i="16" s="1"/>
  <c r="Q945" i="16" s="1"/>
  <c r="Q946" i="16" s="1"/>
  <c r="Q947" i="16" s="1"/>
  <c r="Q948" i="16" s="1"/>
  <c r="Q949" i="16" s="1"/>
  <c r="Q950" i="16" s="1"/>
  <c r="Q951" i="16" s="1"/>
  <c r="Q952" i="16" s="1"/>
  <c r="Q953" i="16" s="1"/>
  <c r="Q954" i="16" s="1"/>
  <c r="Q955" i="16" s="1"/>
  <c r="Q956" i="16" s="1"/>
  <c r="Q957" i="16" s="1"/>
  <c r="Q958" i="16" s="1"/>
  <c r="Q959" i="16" s="1"/>
  <c r="Q960" i="16" s="1"/>
  <c r="Q961" i="16" s="1"/>
  <c r="Q962" i="16" s="1"/>
  <c r="Q963" i="16" s="1"/>
  <c r="Q964" i="16" s="1"/>
  <c r="Q965" i="16" s="1"/>
  <c r="Q966" i="16" s="1"/>
  <c r="Q967" i="16" s="1"/>
  <c r="Q968" i="16" s="1"/>
  <c r="Q969" i="16" s="1"/>
  <c r="Q970" i="16" s="1"/>
  <c r="Q971" i="16" s="1"/>
  <c r="Q972" i="16" s="1"/>
  <c r="Q973" i="16" s="1"/>
  <c r="Q974" i="16" s="1"/>
  <c r="Q975" i="16" s="1"/>
  <c r="Q976" i="16" s="1"/>
  <c r="Q977" i="16" s="1"/>
  <c r="Q978" i="16" s="1"/>
  <c r="Q979" i="16" s="1"/>
  <c r="Q980" i="16" s="1"/>
  <c r="Q981" i="16" s="1"/>
  <c r="Q982" i="16" s="1"/>
  <c r="Q983" i="16" s="1"/>
  <c r="Q984" i="16" s="1"/>
  <c r="Q985" i="16" s="1"/>
  <c r="Q986" i="16" s="1"/>
  <c r="Q987" i="16" s="1"/>
  <c r="Q988" i="16" s="1"/>
  <c r="Q989" i="16" s="1"/>
  <c r="Q990" i="16" s="1"/>
  <c r="Q991" i="16" s="1"/>
  <c r="Q992" i="16" s="1"/>
  <c r="Q993" i="16" s="1"/>
  <c r="Q994" i="16" s="1"/>
  <c r="Q995" i="16" s="1"/>
  <c r="Q996" i="16" s="1"/>
  <c r="Q997" i="16" s="1"/>
  <c r="Q998" i="16" s="1"/>
  <c r="Q999" i="16" s="1"/>
  <c r="Q1000" i="16" s="1"/>
  <c r="Q1001" i="16" s="1"/>
  <c r="Q1002" i="16" s="1"/>
  <c r="Q1003" i="16" s="1"/>
  <c r="Q1004" i="16" s="1"/>
  <c r="Q1005" i="16" s="1"/>
  <c r="Q1006" i="16" s="1"/>
  <c r="Q1007" i="16" s="1"/>
  <c r="Q1008" i="16" s="1"/>
  <c r="Q1009" i="16" s="1"/>
  <c r="Q1010" i="16" s="1"/>
  <c r="Q1011" i="16" s="1"/>
  <c r="Q1012" i="16" s="1"/>
  <c r="Q1013" i="16" s="1"/>
  <c r="Q1014" i="16" s="1"/>
  <c r="Q1015" i="16" s="1"/>
  <c r="Q1016" i="16" s="1"/>
  <c r="Q1017" i="16" s="1"/>
  <c r="Q1018" i="16" s="1"/>
  <c r="Q1019" i="16" s="1"/>
  <c r="Q1020" i="16" s="1"/>
  <c r="Q1021" i="16" s="1"/>
  <c r="Q1022" i="16" s="1"/>
  <c r="Q1023" i="16" s="1"/>
  <c r="Q1024" i="16" s="1"/>
  <c r="Q1025" i="16" s="1"/>
  <c r="Q1026" i="16" s="1"/>
  <c r="Q1027" i="16" s="1"/>
  <c r="Q1028" i="16" s="1"/>
  <c r="Q1029" i="16" s="1"/>
  <c r="Q1030" i="16" s="1"/>
  <c r="Q1031" i="16" s="1"/>
  <c r="Q1032" i="16" s="1"/>
  <c r="Q1033" i="16" s="1"/>
  <c r="Q1034" i="16" s="1"/>
  <c r="Q1035" i="16" s="1"/>
  <c r="Q1036" i="16" s="1"/>
  <c r="Q1037" i="16" s="1"/>
  <c r="Q1038" i="16" s="1"/>
  <c r="Q1039" i="16" s="1"/>
  <c r="Q1040" i="16" s="1"/>
  <c r="Q1041" i="16" s="1"/>
  <c r="Q1042" i="16" s="1"/>
  <c r="Q1043" i="16" s="1"/>
  <c r="Q1044" i="16" s="1"/>
  <c r="Q1045" i="16" s="1"/>
  <c r="Q1046" i="16" s="1"/>
  <c r="Q1047" i="16" s="1"/>
  <c r="Q1048" i="16" s="1"/>
  <c r="Q1049" i="16" s="1"/>
  <c r="Q1050" i="16" s="1"/>
  <c r="Q1051" i="16" s="1"/>
  <c r="Q1052" i="16" s="1"/>
  <c r="Q1053" i="16" s="1"/>
  <c r="Q1054" i="16" s="1"/>
  <c r="Q1055" i="16" s="1"/>
  <c r="Q1056" i="16" s="1"/>
  <c r="Q1057" i="16" s="1"/>
  <c r="Q1058" i="16" s="1"/>
  <c r="Q1059" i="16" s="1"/>
  <c r="Q1060" i="16" s="1"/>
  <c r="Q1061" i="16" s="1"/>
  <c r="Q1062" i="16" s="1"/>
  <c r="Q1063" i="16" s="1"/>
  <c r="Q1064" i="16" s="1"/>
  <c r="Q1065" i="16" s="1"/>
  <c r="Q1066" i="16" s="1"/>
  <c r="Q1067" i="16" s="1"/>
  <c r="Q1068" i="16" s="1"/>
  <c r="Q1069" i="16" s="1"/>
  <c r="Q1070" i="16" s="1"/>
  <c r="Q1071" i="16" s="1"/>
  <c r="Q1072" i="16" s="1"/>
  <c r="Q1073" i="16" s="1"/>
  <c r="Q1074" i="16" s="1"/>
  <c r="Q1075" i="16" s="1"/>
  <c r="Q1076" i="16" s="1"/>
  <c r="Q1077" i="16" s="1"/>
  <c r="Q1078" i="16" s="1"/>
  <c r="Q1079" i="16" s="1"/>
  <c r="Q1080" i="16" s="1"/>
  <c r="Q1081" i="16" s="1"/>
  <c r="Q1082" i="16" s="1"/>
  <c r="Q1083" i="16" s="1"/>
  <c r="Q1084" i="16" s="1"/>
  <c r="Q1085" i="16" s="1"/>
  <c r="Q1086" i="16" s="1"/>
  <c r="Q1087" i="16" s="1"/>
  <c r="Q1088" i="16" s="1"/>
  <c r="Q1089" i="16" s="1"/>
  <c r="Q1090" i="16" s="1"/>
  <c r="Q1091" i="16" s="1"/>
  <c r="Q1092" i="16" s="1"/>
  <c r="Q1093" i="16" s="1"/>
  <c r="Q1094" i="16" s="1"/>
  <c r="Q1095" i="16" s="1"/>
  <c r="Q1096" i="16" s="1"/>
  <c r="Q1097" i="16" s="1"/>
  <c r="Q1098" i="16" s="1"/>
  <c r="Q1099" i="16" s="1"/>
  <c r="Q1100" i="16" s="1"/>
  <c r="Q1101" i="16" s="1"/>
  <c r="Q1102" i="16" s="1"/>
  <c r="Q1103" i="16" s="1"/>
  <c r="Q1104" i="16" s="1"/>
  <c r="Q1105" i="16" s="1"/>
  <c r="Q1106" i="16" s="1"/>
  <c r="Q1107" i="16" s="1"/>
  <c r="Q1108" i="16" s="1"/>
  <c r="Q1109" i="16" s="1"/>
  <c r="Q1110" i="16" s="1"/>
  <c r="Q1111" i="16" s="1"/>
  <c r="Q1112" i="16" s="1"/>
  <c r="Q1113" i="16" s="1"/>
  <c r="Q1114" i="16" s="1"/>
  <c r="Q1115" i="16" s="1"/>
  <c r="Q1116" i="16" s="1"/>
  <c r="Q1117" i="16" s="1"/>
  <c r="Q1118" i="16" s="1"/>
  <c r="Q1119" i="16" s="1"/>
  <c r="Q1120" i="16" s="1"/>
  <c r="Q1121" i="16" s="1"/>
  <c r="Q1122" i="16" s="1"/>
  <c r="Q1123" i="16" s="1"/>
  <c r="Q1124" i="16" s="1"/>
  <c r="Q1125" i="16" s="1"/>
  <c r="Q1126" i="16" s="1"/>
  <c r="Q1127" i="16" s="1"/>
  <c r="Q1128" i="16" s="1"/>
  <c r="Q1129" i="16" s="1"/>
  <c r="Q1130" i="16" s="1"/>
  <c r="Q1131" i="16" s="1"/>
  <c r="Q1132" i="16" s="1"/>
  <c r="Q1133" i="16" s="1"/>
  <c r="Q1134" i="16" s="1"/>
  <c r="Q1135" i="16" s="1"/>
  <c r="Q1136" i="16" s="1"/>
  <c r="Q1137" i="16" s="1"/>
  <c r="Q1138" i="16" s="1"/>
  <c r="Q1139" i="16" s="1"/>
  <c r="Q1140" i="16" s="1"/>
  <c r="Q1141" i="16" s="1"/>
  <c r="Q1142" i="16" s="1"/>
  <c r="Q1143" i="16" s="1"/>
  <c r="Q1144" i="16" s="1"/>
  <c r="Q1145" i="16" s="1"/>
  <c r="Q1146" i="16" s="1"/>
  <c r="Q1147" i="16" s="1"/>
  <c r="Q1148" i="16" s="1"/>
  <c r="Q1149" i="16" s="1"/>
  <c r="Q1150" i="16" s="1"/>
  <c r="Q1151" i="16" s="1"/>
  <c r="Q1152" i="16" s="1"/>
  <c r="Q1153" i="16" s="1"/>
  <c r="Q1154" i="16" s="1"/>
  <c r="Q1155" i="16" s="1"/>
  <c r="Q1156" i="16" s="1"/>
  <c r="Q1157" i="16" s="1"/>
  <c r="Q1158" i="16" s="1"/>
  <c r="Q1159" i="16" s="1"/>
  <c r="Q1160" i="16" s="1"/>
  <c r="Q1161" i="16" s="1"/>
  <c r="Q1162" i="16" s="1"/>
  <c r="Q1163" i="16" s="1"/>
  <c r="Q1164" i="16" s="1"/>
  <c r="Q1165" i="16" s="1"/>
  <c r="Q1166" i="16" s="1"/>
  <c r="Q1167" i="16" s="1"/>
  <c r="Q1168" i="16" s="1"/>
  <c r="Q1169" i="16" s="1"/>
  <c r="Q1170" i="16" s="1"/>
  <c r="Q1171" i="16" s="1"/>
  <c r="Q1172" i="16" s="1"/>
  <c r="Q1173" i="16" s="1"/>
  <c r="Q1174" i="16" s="1"/>
  <c r="Q1175" i="16" s="1"/>
  <c r="Q1176" i="16" s="1"/>
  <c r="Q1177" i="16" s="1"/>
  <c r="Q1178" i="16" s="1"/>
  <c r="Q1179" i="16" s="1"/>
  <c r="Q1180" i="16" s="1"/>
  <c r="Q1181" i="16" s="1"/>
  <c r="Q1182" i="16" s="1"/>
  <c r="Q1183" i="16" s="1"/>
  <c r="Q1184" i="16" s="1"/>
  <c r="Q1185" i="16" s="1"/>
  <c r="Q1186" i="16" s="1"/>
  <c r="Q1187" i="16" s="1"/>
  <c r="Q1188" i="16" s="1"/>
  <c r="Q1189" i="16" s="1"/>
  <c r="Q1190" i="16" s="1"/>
  <c r="Q1191" i="16" s="1"/>
  <c r="Q1192" i="16" s="1"/>
  <c r="Q1193" i="16" s="1"/>
  <c r="Q1194" i="16" s="1"/>
  <c r="Q1195" i="16" s="1"/>
  <c r="Q1196" i="16" s="1"/>
  <c r="Q1197" i="16" s="1"/>
  <c r="Q1198" i="16" s="1"/>
  <c r="Q1199" i="16" s="1"/>
  <c r="Q1200" i="16" s="1"/>
  <c r="Q1201" i="16" s="1"/>
  <c r="Q1202" i="16" s="1"/>
  <c r="Q1203" i="16" s="1"/>
  <c r="Q1204" i="16" s="1"/>
  <c r="Q1205" i="16" s="1"/>
  <c r="Q1206" i="16" s="1"/>
  <c r="Q1207" i="16" s="1"/>
  <c r="Q1208" i="16" s="1"/>
  <c r="Q1209" i="16" s="1"/>
  <c r="Q1210" i="16" s="1"/>
  <c r="Q1211" i="16" s="1"/>
  <c r="Q1212" i="16" s="1"/>
  <c r="Q1213" i="16" s="1"/>
  <c r="Q1214" i="16" s="1"/>
  <c r="Q1215" i="16" s="1"/>
  <c r="Q1216" i="16" s="1"/>
  <c r="Q1217" i="16" s="1"/>
  <c r="Q1218" i="16" s="1"/>
  <c r="Q1219" i="16" s="1"/>
  <c r="Q1220" i="16" s="1"/>
  <c r="Q1221" i="16" s="1"/>
  <c r="Q1222" i="16" s="1"/>
  <c r="Q1223" i="16" s="1"/>
  <c r="Q1224" i="16" s="1"/>
  <c r="Q1225" i="16" s="1"/>
  <c r="Q1226" i="16" s="1"/>
  <c r="Q1227" i="16" s="1"/>
  <c r="Q1228" i="16" s="1"/>
  <c r="Q1229" i="16" s="1"/>
  <c r="Q1230" i="16" s="1"/>
  <c r="Q1231" i="16" s="1"/>
  <c r="Q1232" i="16" s="1"/>
  <c r="Q1233" i="16" s="1"/>
  <c r="Q1234" i="16" s="1"/>
  <c r="Q1235" i="16" s="1"/>
  <c r="Q1236" i="16" s="1"/>
  <c r="Q1237" i="16" s="1"/>
  <c r="Q1238" i="16" s="1"/>
  <c r="Q1239" i="16" s="1"/>
  <c r="Q1240" i="16" s="1"/>
  <c r="Q1241" i="16" s="1"/>
  <c r="Q1242" i="16" s="1"/>
  <c r="Q1243" i="16" s="1"/>
  <c r="Q1244" i="16" s="1"/>
  <c r="Q1245" i="16" s="1"/>
  <c r="Q1246" i="16" s="1"/>
  <c r="Q1247" i="16" s="1"/>
  <c r="Q1248" i="16" s="1"/>
  <c r="Q1249" i="16" s="1"/>
  <c r="Q1250" i="16" s="1"/>
  <c r="Q1251" i="16" s="1"/>
  <c r="Q1252" i="16" s="1"/>
  <c r="Q1253" i="16" s="1"/>
  <c r="Q1254" i="16" s="1"/>
  <c r="Q1255" i="16" s="1"/>
  <c r="Q1256" i="16" s="1"/>
  <c r="Q1257" i="16" s="1"/>
  <c r="Q1258" i="16" s="1"/>
  <c r="Q1259" i="16" s="1"/>
  <c r="Q1260" i="16" s="1"/>
  <c r="Q1261" i="16" s="1"/>
  <c r="Q1262" i="16" s="1"/>
  <c r="Q1263" i="16" s="1"/>
  <c r="Q1264" i="16" s="1"/>
  <c r="Q1265" i="16" s="1"/>
  <c r="Q1266" i="16" s="1"/>
  <c r="Q1267" i="16" s="1"/>
  <c r="Q1268" i="16" s="1"/>
  <c r="Q1269" i="16" s="1"/>
  <c r="Q1270" i="16" s="1"/>
  <c r="Q1271" i="16" s="1"/>
  <c r="Q1272" i="16" s="1"/>
  <c r="Q1273" i="16" s="1"/>
  <c r="Q1274" i="16" s="1"/>
  <c r="Q1275" i="16" s="1"/>
  <c r="Q1276" i="16" s="1"/>
  <c r="Q1277" i="16" s="1"/>
  <c r="Q1278" i="16" s="1"/>
  <c r="Q1279" i="16" s="1"/>
  <c r="Q1280" i="16" s="1"/>
  <c r="Q1281" i="16" s="1"/>
  <c r="Q1282" i="16" s="1"/>
  <c r="Q1283" i="16" s="1"/>
  <c r="Q1284" i="16" s="1"/>
  <c r="Q1285" i="16" s="1"/>
  <c r="Q1286" i="16" s="1"/>
  <c r="Q1287" i="16" s="1"/>
  <c r="Q1288" i="16" s="1"/>
  <c r="Q1289" i="16" s="1"/>
  <c r="Q1290" i="16" s="1"/>
  <c r="Q1291" i="16" s="1"/>
  <c r="Q1292" i="16" s="1"/>
  <c r="Q1293" i="16" s="1"/>
  <c r="Q1294" i="16" s="1"/>
  <c r="Q1295" i="16" s="1"/>
  <c r="Q1296" i="16" s="1"/>
  <c r="Q1297" i="16" s="1"/>
  <c r="Q1298" i="16" s="1"/>
  <c r="Q1299" i="16" s="1"/>
  <c r="Q1300" i="16" s="1"/>
  <c r="Q1301" i="16" s="1"/>
  <c r="Q1302" i="16" s="1"/>
  <c r="Q1303" i="16" s="1"/>
  <c r="Q1304" i="16" s="1"/>
  <c r="Q1305" i="16" s="1"/>
  <c r="Q1306" i="16" s="1"/>
  <c r="Q1307" i="16" s="1"/>
  <c r="Q1308" i="16" s="1"/>
  <c r="Q1309" i="16" s="1"/>
  <c r="Q1310" i="16" s="1"/>
  <c r="Q1311" i="16" s="1"/>
  <c r="Q1312" i="16" s="1"/>
  <c r="Q1313" i="16" s="1"/>
  <c r="Q1314" i="16" s="1"/>
  <c r="Q1315" i="16" s="1"/>
  <c r="Q1316" i="16" s="1"/>
  <c r="Q1317" i="16" s="1"/>
  <c r="Q1318" i="16" s="1"/>
  <c r="Q1319" i="16" s="1"/>
  <c r="Q1320" i="16" s="1"/>
  <c r="Q1321" i="16" s="1"/>
  <c r="Q1322" i="16" s="1"/>
  <c r="Q1323" i="16" s="1"/>
  <c r="Q1324" i="16" s="1"/>
  <c r="Q1325" i="16" s="1"/>
  <c r="Q1326" i="16" s="1"/>
  <c r="Q1327" i="16" s="1"/>
  <c r="Q1328" i="16" s="1"/>
  <c r="Q1329" i="16" s="1"/>
  <c r="Q1330" i="16" s="1"/>
  <c r="Q1331" i="16" s="1"/>
  <c r="Q1332" i="16" s="1"/>
  <c r="Q1333" i="16" s="1"/>
  <c r="Q1334" i="16" s="1"/>
  <c r="Q1335" i="16" s="1"/>
  <c r="Q1336" i="16" s="1"/>
  <c r="Q1337" i="16" s="1"/>
  <c r="Q1338" i="16" s="1"/>
  <c r="Q1339" i="16" s="1"/>
  <c r="Q1340" i="16" s="1"/>
  <c r="Q1341" i="16" s="1"/>
  <c r="Q1342" i="16" s="1"/>
  <c r="Q1343" i="16" s="1"/>
  <c r="Q1344" i="16" s="1"/>
  <c r="Q1345" i="16" s="1"/>
  <c r="Q1346" i="16" s="1"/>
  <c r="Q1347" i="16" s="1"/>
  <c r="Q1348" i="16" s="1"/>
  <c r="Q1349" i="16" s="1"/>
  <c r="Q1350" i="16" s="1"/>
  <c r="Q1351" i="16" s="1"/>
  <c r="Q1352" i="16" s="1"/>
  <c r="Q1353" i="16" s="1"/>
  <c r="Q1354" i="16" s="1"/>
  <c r="Q1355" i="16" s="1"/>
  <c r="Q1356" i="16" s="1"/>
  <c r="Q1357" i="16" s="1"/>
  <c r="Q1358" i="16" s="1"/>
  <c r="Q1359" i="16" s="1"/>
  <c r="Q1360" i="16" s="1"/>
  <c r="Q1361" i="16" s="1"/>
  <c r="Q1362" i="16" s="1"/>
  <c r="Q1363" i="16" s="1"/>
  <c r="Q1364" i="16" s="1"/>
  <c r="Q1365" i="16" s="1"/>
  <c r="Q1366" i="16" s="1"/>
  <c r="Q1367" i="16" s="1"/>
  <c r="Q1368" i="16" s="1"/>
  <c r="Q1369" i="16" s="1"/>
  <c r="Q1370" i="16" s="1"/>
  <c r="Q1371" i="16" s="1"/>
  <c r="Q1372" i="16" s="1"/>
  <c r="Q1373" i="16" s="1"/>
  <c r="Q1374" i="16" s="1"/>
  <c r="Q1375" i="16" s="1"/>
  <c r="Q1376" i="16" s="1"/>
  <c r="Q1377" i="16" s="1"/>
  <c r="Q1378" i="16" s="1"/>
  <c r="Q1379" i="16" s="1"/>
  <c r="Q1380" i="16" s="1"/>
  <c r="Q1381" i="16" s="1"/>
  <c r="Q1382" i="16" s="1"/>
  <c r="Q1383" i="16" s="1"/>
  <c r="Q1384" i="16" s="1"/>
  <c r="Q1385" i="16" s="1"/>
  <c r="Q1386" i="16" s="1"/>
  <c r="Q1387" i="16" s="1"/>
  <c r="Q1388" i="16" s="1"/>
  <c r="Q1389" i="16" s="1"/>
  <c r="Q1390" i="16" s="1"/>
  <c r="Q1391" i="16" s="1"/>
  <c r="Q1392" i="16" s="1"/>
  <c r="Q1393" i="16" s="1"/>
  <c r="Q1394" i="16" s="1"/>
  <c r="Q1395" i="16" s="1"/>
  <c r="Q1396" i="16" s="1"/>
  <c r="Q1397" i="16" s="1"/>
  <c r="Q1398" i="16" s="1"/>
  <c r="Q1399" i="16" s="1"/>
  <c r="Q1400" i="16" s="1"/>
  <c r="Q1401" i="16" s="1"/>
  <c r="Q1402" i="16" s="1"/>
  <c r="Q1403" i="16" s="1"/>
  <c r="Q1404" i="16" s="1"/>
  <c r="Q1405" i="16" s="1"/>
  <c r="Q1406" i="16" s="1"/>
  <c r="Q1407" i="16" s="1"/>
  <c r="Q1408" i="16" s="1"/>
  <c r="Q1409" i="16" s="1"/>
  <c r="Q1410" i="16" s="1"/>
  <c r="Q1411" i="16" s="1"/>
  <c r="Q1412" i="16" s="1"/>
  <c r="Q1413" i="16" s="1"/>
  <c r="Q1414" i="16" s="1"/>
  <c r="Q1415" i="16" s="1"/>
  <c r="Q1416" i="16" s="1"/>
  <c r="Q1417" i="16" s="1"/>
  <c r="Q1418" i="16" s="1"/>
  <c r="Q1419" i="16" s="1"/>
  <c r="Q1420" i="16" s="1"/>
  <c r="Q1421" i="16" s="1"/>
  <c r="Q1422" i="16" s="1"/>
  <c r="Q1423" i="16" s="1"/>
  <c r="Q1424" i="16" s="1"/>
  <c r="Q1425" i="16" s="1"/>
  <c r="Q1426" i="16" s="1"/>
  <c r="Q1427" i="16" s="1"/>
  <c r="Q1428" i="16" s="1"/>
  <c r="Q1429" i="16" s="1"/>
  <c r="Q1430" i="16" s="1"/>
  <c r="Q1431" i="16" s="1"/>
  <c r="Q1432" i="16" s="1"/>
  <c r="Q1433" i="16" s="1"/>
  <c r="Q1434" i="16" s="1"/>
  <c r="Q1435" i="16" s="1"/>
  <c r="Q1436" i="16" s="1"/>
  <c r="Q1437" i="16" s="1"/>
  <c r="Q1438" i="16" s="1"/>
  <c r="Q1439" i="16" s="1"/>
  <c r="Q1440" i="16" s="1"/>
  <c r="Q1441" i="16" s="1"/>
  <c r="Q1442" i="16" s="1"/>
  <c r="Q1443" i="16" s="1"/>
  <c r="Q1444" i="16" s="1"/>
  <c r="Q1445" i="16" s="1"/>
  <c r="Q1446" i="16" s="1"/>
  <c r="Q1447" i="16" s="1"/>
  <c r="Q1448" i="16" s="1"/>
  <c r="Q1449" i="16" s="1"/>
  <c r="Q1450" i="16" s="1"/>
  <c r="Q1451" i="16" s="1"/>
  <c r="Q1452" i="16" s="1"/>
  <c r="Q1453" i="16" s="1"/>
  <c r="Q1454" i="16" s="1"/>
  <c r="Q1455" i="16" s="1"/>
  <c r="Q1456" i="16" s="1"/>
  <c r="Q1457" i="16" s="1"/>
  <c r="Q1458" i="16" s="1"/>
  <c r="Q1459" i="16" s="1"/>
  <c r="Q1460" i="16" s="1"/>
  <c r="Q1461" i="16" s="1"/>
  <c r="Q1462" i="16" s="1"/>
  <c r="Q1463" i="16" s="1"/>
  <c r="Q1464" i="16" s="1"/>
  <c r="Q1465" i="16" s="1"/>
  <c r="Q1466" i="16" s="1"/>
  <c r="Q1467" i="16" s="1"/>
  <c r="Q1468" i="16" s="1"/>
  <c r="Q1469" i="16" s="1"/>
  <c r="Q1470" i="16" s="1"/>
  <c r="Q1471" i="16" s="1"/>
  <c r="Q1472" i="16" s="1"/>
  <c r="Q1473" i="16" s="1"/>
  <c r="Q1474" i="16" s="1"/>
  <c r="Q1475" i="16" s="1"/>
  <c r="Q1476" i="16" s="1"/>
  <c r="Q1477" i="16" s="1"/>
  <c r="Q1478" i="16" s="1"/>
  <c r="Q1479" i="16" s="1"/>
  <c r="Q1480" i="16" s="1"/>
  <c r="Q1481" i="16" s="1"/>
  <c r="Q1482" i="16" s="1"/>
  <c r="Q1483" i="16" s="1"/>
  <c r="Q1484" i="16" s="1"/>
  <c r="Q1485" i="16" s="1"/>
  <c r="Q1486" i="16" s="1"/>
  <c r="Q1487" i="16" s="1"/>
  <c r="Q1488" i="16" s="1"/>
  <c r="Q1489" i="16" s="1"/>
  <c r="Q1490" i="16" s="1"/>
  <c r="Q1491" i="16" s="1"/>
  <c r="Q1492" i="16" s="1"/>
  <c r="Q1493" i="16" s="1"/>
  <c r="Q1494" i="16" s="1"/>
  <c r="Q1495" i="16" s="1"/>
  <c r="Q1496" i="16" s="1"/>
  <c r="Q1497" i="16" s="1"/>
  <c r="Q1498" i="16" s="1"/>
  <c r="Q1499" i="16" s="1"/>
  <c r="Q1500" i="16" s="1"/>
  <c r="Q1501" i="16" s="1"/>
  <c r="Q1502" i="16" s="1"/>
  <c r="Q1503" i="16" s="1"/>
  <c r="Q1504" i="16" s="1"/>
  <c r="Q1505" i="16" s="1"/>
  <c r="Q1506" i="16" s="1"/>
  <c r="Q1507" i="16" s="1"/>
  <c r="Q1508" i="16" s="1"/>
  <c r="Q1509" i="16" s="1"/>
  <c r="Q1510" i="16" s="1"/>
  <c r="Q1511" i="16" s="1"/>
  <c r="Q1512" i="16" s="1"/>
  <c r="Q1513" i="16" s="1"/>
  <c r="Q1514" i="16" s="1"/>
  <c r="Q1515" i="16" s="1"/>
  <c r="Q1516" i="16" s="1"/>
  <c r="Q1517" i="16" s="1"/>
  <c r="Q1518" i="16" s="1"/>
  <c r="Q1519" i="16" s="1"/>
  <c r="Q1520" i="16" s="1"/>
  <c r="Q1521" i="16" s="1"/>
  <c r="Q1522" i="16" s="1"/>
  <c r="Q1523" i="16" s="1"/>
  <c r="Q1524" i="16" s="1"/>
  <c r="Q1525" i="16" s="1"/>
  <c r="Q1526" i="16" s="1"/>
  <c r="Q1527" i="16" s="1"/>
  <c r="Q1528" i="16" s="1"/>
  <c r="Q1529" i="16" s="1"/>
  <c r="Q1530" i="16" s="1"/>
  <c r="Q1531" i="16" s="1"/>
  <c r="Q1532" i="16" s="1"/>
  <c r="Q1533" i="16" s="1"/>
  <c r="Q1534" i="16" s="1"/>
  <c r="Q1535" i="16" s="1"/>
  <c r="Q1536" i="16" s="1"/>
  <c r="Q1537" i="16" s="1"/>
  <c r="Q1538" i="16" s="1"/>
  <c r="Q1539" i="16" s="1"/>
  <c r="Q1540" i="16" s="1"/>
  <c r="Q1541" i="16" s="1"/>
  <c r="Q1542" i="16" s="1"/>
  <c r="Q1543" i="16" s="1"/>
  <c r="Q1544" i="16" s="1"/>
  <c r="Q1545" i="16" s="1"/>
  <c r="Q1546" i="16" s="1"/>
  <c r="Q1547" i="16" s="1"/>
  <c r="Q1548" i="16" s="1"/>
  <c r="Q1549" i="16" s="1"/>
  <c r="Q1550" i="16" s="1"/>
  <c r="Q1551" i="16" s="1"/>
  <c r="Q1552" i="16" s="1"/>
  <c r="Q1553" i="16" s="1"/>
  <c r="Q1554" i="16" s="1"/>
  <c r="Q1555" i="16" s="1"/>
  <c r="Q1556" i="16" s="1"/>
  <c r="Q1557" i="16" s="1"/>
  <c r="Q1558" i="16" s="1"/>
  <c r="Q1559" i="16" s="1"/>
  <c r="Q1560" i="16" s="1"/>
  <c r="Q1561" i="16" s="1"/>
  <c r="Q1562" i="16" s="1"/>
  <c r="Q1563" i="16" s="1"/>
  <c r="Q1564" i="16" s="1"/>
  <c r="Q1565" i="16" s="1"/>
  <c r="Q1566" i="16" s="1"/>
  <c r="Q1567" i="16" s="1"/>
  <c r="Q1568" i="16" s="1"/>
  <c r="Q1569" i="16" s="1"/>
  <c r="Q1570" i="16" s="1"/>
  <c r="Q1571" i="16" s="1"/>
  <c r="Q1572" i="16" s="1"/>
  <c r="Q1573" i="16" s="1"/>
  <c r="Q1574" i="16" s="1"/>
  <c r="Q1575" i="16" s="1"/>
  <c r="Q1576" i="16" s="1"/>
  <c r="Q1577" i="16" s="1"/>
  <c r="Q1578" i="16" s="1"/>
  <c r="Q1579" i="16" s="1"/>
  <c r="Q1580" i="16" s="1"/>
  <c r="Q1581" i="16" s="1"/>
  <c r="Q1582" i="16" s="1"/>
  <c r="Q1583" i="16" s="1"/>
  <c r="Q1584" i="16" s="1"/>
  <c r="Q1585" i="16" s="1"/>
  <c r="Q1586" i="16" s="1"/>
  <c r="Q1587" i="16" s="1"/>
  <c r="Q1588" i="16" s="1"/>
  <c r="Q1589" i="16" s="1"/>
  <c r="Q1590" i="16" s="1"/>
  <c r="Q1591" i="16" s="1"/>
  <c r="Q1592" i="16" s="1"/>
  <c r="Q1593" i="16" s="1"/>
  <c r="Q1594" i="16" s="1"/>
  <c r="Q1595" i="16" s="1"/>
  <c r="Q1596" i="16" s="1"/>
  <c r="Q1597" i="16" s="1"/>
  <c r="Q1598" i="16" s="1"/>
  <c r="Q1599" i="16" s="1"/>
  <c r="Q1600" i="16" s="1"/>
  <c r="Q1601" i="16" s="1"/>
  <c r="Q1602" i="16" s="1"/>
  <c r="Q1603" i="16" s="1"/>
  <c r="Q1604" i="16" s="1"/>
  <c r="Q1605" i="16" s="1"/>
  <c r="Q1606" i="16" s="1"/>
  <c r="Q1607" i="16" s="1"/>
  <c r="Q1608" i="16" s="1"/>
  <c r="Q1609" i="16" s="1"/>
  <c r="Q1610" i="16" s="1"/>
  <c r="Q1611" i="16" s="1"/>
  <c r="Q1612" i="16" s="1"/>
  <c r="Q1613" i="16" s="1"/>
  <c r="Q1614" i="16" s="1"/>
  <c r="Q1615" i="16" s="1"/>
  <c r="Q1616" i="16" s="1"/>
  <c r="Q1617" i="16" s="1"/>
  <c r="Q1618" i="16" s="1"/>
  <c r="Q1619" i="16" s="1"/>
  <c r="Q1620" i="16" s="1"/>
  <c r="Q1621" i="16" s="1"/>
  <c r="Q1622" i="16" s="1"/>
  <c r="Q1623" i="16" s="1"/>
  <c r="Q1624" i="16" s="1"/>
  <c r="Q1625" i="16" s="1"/>
  <c r="Q1626" i="16" s="1"/>
  <c r="Q1627" i="16" s="1"/>
  <c r="Q1628" i="16" s="1"/>
  <c r="Q1629" i="16" s="1"/>
  <c r="Q1630" i="16" s="1"/>
  <c r="Q1631" i="16" s="1"/>
  <c r="Q1632" i="16" s="1"/>
  <c r="Q1633" i="16" s="1"/>
  <c r="Q1634" i="16" s="1"/>
  <c r="Q1635" i="16" s="1"/>
  <c r="Q1636" i="16" s="1"/>
  <c r="Q1637" i="16" s="1"/>
  <c r="Q1638" i="16" s="1"/>
  <c r="Q1639" i="16" s="1"/>
  <c r="Q1640" i="16" s="1"/>
  <c r="Q1641" i="16" s="1"/>
  <c r="Q1642" i="16" s="1"/>
  <c r="Q1643" i="16" s="1"/>
  <c r="Q1644" i="16" s="1"/>
  <c r="Q1645" i="16" s="1"/>
  <c r="Q1646" i="16" s="1"/>
  <c r="Q1647" i="16" s="1"/>
  <c r="Q1648" i="16" s="1"/>
  <c r="Q1649" i="16" s="1"/>
  <c r="Q1650" i="16" s="1"/>
  <c r="Q1651" i="16" s="1"/>
  <c r="Q1652" i="16" s="1"/>
  <c r="Q1653" i="16" s="1"/>
  <c r="Q1654" i="16" s="1"/>
  <c r="Q1655" i="16" s="1"/>
  <c r="Q1656" i="16" s="1"/>
  <c r="Q1657" i="16" s="1"/>
  <c r="Q1658" i="16" s="1"/>
  <c r="Q1659" i="16" s="1"/>
  <c r="Q1660" i="16" s="1"/>
  <c r="Q1661" i="16" s="1"/>
  <c r="Q1662" i="16" s="1"/>
  <c r="Q1663" i="16" s="1"/>
  <c r="Q1664" i="16" s="1"/>
  <c r="Q1665" i="16" s="1"/>
  <c r="Q1666" i="16" s="1"/>
  <c r="Q1667" i="16" s="1"/>
  <c r="Q1668" i="16" s="1"/>
  <c r="Q1669" i="16" s="1"/>
  <c r="Q1670" i="16" s="1"/>
  <c r="Q1671" i="16" s="1"/>
  <c r="Q1672" i="16" s="1"/>
  <c r="Q1673" i="16" s="1"/>
  <c r="Q1674" i="16" s="1"/>
  <c r="Q1675" i="16" s="1"/>
  <c r="Q1676" i="16" s="1"/>
  <c r="Q1677" i="16" s="1"/>
  <c r="Q1678" i="16" s="1"/>
  <c r="Q1679" i="16" s="1"/>
  <c r="Q1680" i="16" s="1"/>
  <c r="Q1681" i="16" s="1"/>
  <c r="Q1682" i="16" s="1"/>
  <c r="Q1683" i="16" s="1"/>
  <c r="Q1684" i="16" s="1"/>
  <c r="Q1685" i="16" s="1"/>
  <c r="Q1686" i="16" s="1"/>
  <c r="Q1687" i="16" s="1"/>
  <c r="Q1688" i="16" s="1"/>
  <c r="Q1689" i="16" s="1"/>
  <c r="Q1690" i="16" s="1"/>
  <c r="Q1691" i="16" s="1"/>
  <c r="Q1692" i="16" s="1"/>
  <c r="Q1693" i="16" s="1"/>
  <c r="Q1694" i="16" s="1"/>
  <c r="Q1695" i="16" s="1"/>
  <c r="Q1696" i="16" s="1"/>
  <c r="Q1697" i="16" s="1"/>
  <c r="Q1698" i="16" s="1"/>
  <c r="Q1699" i="16" s="1"/>
  <c r="Q1700" i="16" s="1"/>
  <c r="Q1701" i="16" s="1"/>
  <c r="Q1702" i="16" s="1"/>
  <c r="Q1703" i="16" s="1"/>
  <c r="Q1704" i="16" s="1"/>
  <c r="Q1705" i="16" s="1"/>
  <c r="Q1706" i="16" s="1"/>
  <c r="Q1707" i="16" s="1"/>
  <c r="Q1708" i="16" s="1"/>
  <c r="Q1709" i="16" s="1"/>
  <c r="Q1710" i="16" s="1"/>
  <c r="Q1711" i="16" s="1"/>
  <c r="Q1712" i="16" s="1"/>
  <c r="Q1713" i="16" s="1"/>
  <c r="Q1714" i="16" s="1"/>
  <c r="Q1715" i="16" s="1"/>
  <c r="Q1716" i="16" s="1"/>
  <c r="Q1717" i="16" s="1"/>
  <c r="Q1718" i="16" s="1"/>
  <c r="Q1719" i="16" s="1"/>
  <c r="Q1720" i="16" s="1"/>
  <c r="Q1721" i="16" s="1"/>
  <c r="Q1722" i="16" s="1"/>
  <c r="Q1723" i="16" s="1"/>
  <c r="Q1724" i="16" s="1"/>
  <c r="Q1725" i="16" s="1"/>
  <c r="Q1726" i="16" s="1"/>
  <c r="Q1727" i="16" s="1"/>
  <c r="Q1728" i="16" s="1"/>
  <c r="Q1729" i="16" s="1"/>
  <c r="Q1730" i="16" s="1"/>
  <c r="Q1731" i="16" s="1"/>
  <c r="Q1732" i="16" s="1"/>
  <c r="Q1733" i="16" s="1"/>
  <c r="Q1734" i="16" s="1"/>
  <c r="Q1735" i="16" s="1"/>
  <c r="Q1736" i="16" s="1"/>
  <c r="Q1737" i="16" s="1"/>
  <c r="Q1738" i="16" s="1"/>
  <c r="Q1739" i="16" s="1"/>
  <c r="Q1740" i="16" s="1"/>
  <c r="Q1741" i="16" s="1"/>
  <c r="Q1742" i="16" s="1"/>
  <c r="Q1743" i="16" s="1"/>
  <c r="Q1744" i="16" s="1"/>
  <c r="Q1745" i="16" s="1"/>
  <c r="Q1746" i="16" s="1"/>
  <c r="Q1747" i="16" s="1"/>
  <c r="Q1748" i="16" s="1"/>
  <c r="Q1749" i="16" s="1"/>
  <c r="Q1750" i="16" s="1"/>
  <c r="Q1751" i="16" s="1"/>
  <c r="Q1752" i="16" s="1"/>
  <c r="Q1753" i="16" s="1"/>
  <c r="Q1754" i="16" s="1"/>
  <c r="Q1755" i="16" s="1"/>
  <c r="Q1756" i="16" s="1"/>
  <c r="Q1757" i="16" s="1"/>
  <c r="Q1758" i="16" s="1"/>
  <c r="Q1759" i="16" s="1"/>
  <c r="Q1760" i="16" s="1"/>
  <c r="Q1761" i="16" s="1"/>
  <c r="Q1762" i="16" s="1"/>
  <c r="Q1763" i="16" s="1"/>
  <c r="Q1764" i="16" s="1"/>
  <c r="Q1765" i="16" s="1"/>
  <c r="Q1766" i="16" s="1"/>
  <c r="Q1767" i="16" s="1"/>
  <c r="Q1768" i="16" s="1"/>
  <c r="Q1769" i="16" s="1"/>
  <c r="Q1770" i="16" s="1"/>
  <c r="Q1771" i="16" s="1"/>
  <c r="Q1772" i="16" s="1"/>
  <c r="Q1773" i="16" s="1"/>
  <c r="Q1774" i="16" s="1"/>
  <c r="Q1775" i="16" s="1"/>
  <c r="Q1776" i="16" s="1"/>
  <c r="Q1777" i="16" s="1"/>
  <c r="Q1778" i="16" s="1"/>
  <c r="Q1779" i="16" s="1"/>
  <c r="Q1780" i="16" s="1"/>
  <c r="Q1781" i="16" s="1"/>
  <c r="Q1782" i="16" s="1"/>
  <c r="Q1783" i="16" s="1"/>
  <c r="Q1784" i="16" s="1"/>
  <c r="Q1785" i="16" s="1"/>
  <c r="Q1786" i="16" s="1"/>
  <c r="Q1787" i="16" s="1"/>
  <c r="Q1788" i="16" s="1"/>
  <c r="Q1789" i="16" s="1"/>
  <c r="Q1790" i="16" s="1"/>
  <c r="Q1791" i="16" s="1"/>
  <c r="Q1792" i="16" s="1"/>
  <c r="Q1793" i="16" s="1"/>
  <c r="Q1794" i="16" s="1"/>
  <c r="Q1795" i="16" s="1"/>
  <c r="Q1796" i="16" s="1"/>
  <c r="Q1797" i="16" s="1"/>
  <c r="Q1798" i="16" s="1"/>
  <c r="Q1799" i="16" s="1"/>
  <c r="Q1800" i="16" s="1"/>
  <c r="Q1801" i="16" s="1"/>
  <c r="Q1802" i="16" s="1"/>
  <c r="Q1803" i="16" s="1"/>
  <c r="Q1804" i="16" s="1"/>
  <c r="Q1805" i="16" s="1"/>
  <c r="Q1806" i="16" s="1"/>
  <c r="Q1807" i="16" s="1"/>
  <c r="Q1808" i="16" s="1"/>
  <c r="Q1809" i="16" s="1"/>
  <c r="Q1810" i="16" s="1"/>
  <c r="Q1811" i="16" s="1"/>
  <c r="Q1812" i="16" s="1"/>
  <c r="Q1813" i="16" s="1"/>
  <c r="Q1814" i="16" s="1"/>
  <c r="Q1815" i="16" s="1"/>
  <c r="Q1816" i="16" s="1"/>
  <c r="Q1817" i="16" s="1"/>
  <c r="Q1818" i="16" s="1"/>
  <c r="Q1819" i="16" s="1"/>
  <c r="Q1820" i="16" s="1"/>
  <c r="Q1821" i="16" s="1"/>
  <c r="Q1822" i="16" s="1"/>
  <c r="Q1823" i="16" s="1"/>
  <c r="Q1824" i="16" s="1"/>
  <c r="X585" i="16" l="1"/>
  <c r="Z584" i="16"/>
  <c r="Z585" i="16" l="1"/>
  <c r="X586" i="16"/>
  <c r="X587" i="16" l="1"/>
  <c r="Z586" i="16"/>
  <c r="Z587" i="16" l="1"/>
  <c r="X588" i="16"/>
  <c r="Z588" i="16" l="1"/>
  <c r="X589" i="16"/>
  <c r="Z589" i="16" l="1"/>
  <c r="X590" i="16"/>
  <c r="X591" i="16" l="1"/>
  <c r="Z590" i="16"/>
  <c r="Z591" i="16" l="1"/>
  <c r="X592" i="16"/>
  <c r="Z592" i="16" l="1"/>
  <c r="X593" i="16"/>
  <c r="Z593" i="16" l="1"/>
  <c r="X594" i="16"/>
  <c r="Z594" i="16" l="1"/>
  <c r="X595" i="16"/>
  <c r="Z595" i="16" l="1"/>
  <c r="X596" i="16"/>
  <c r="Z596" i="16" l="1"/>
  <c r="X597" i="16"/>
  <c r="Z597" i="16" l="1"/>
  <c r="X598" i="16"/>
  <c r="Z598" i="16" l="1"/>
  <c r="X599" i="16"/>
  <c r="Z599" i="16" l="1"/>
  <c r="X600" i="16"/>
  <c r="X601" i="16" l="1"/>
  <c r="Z600" i="16"/>
  <c r="Z601" i="16" l="1"/>
  <c r="X602" i="16"/>
  <c r="X603" i="16" l="1"/>
  <c r="Z602" i="16"/>
  <c r="Z603" i="16" l="1"/>
  <c r="X604" i="16"/>
  <c r="Z604" i="16" l="1"/>
  <c r="X605" i="16"/>
  <c r="Z605" i="16" l="1"/>
  <c r="X606" i="16"/>
  <c r="X607" i="16" l="1"/>
  <c r="Z606" i="16"/>
  <c r="Z607" i="16" l="1"/>
  <c r="X608" i="16"/>
  <c r="Z608" i="16" l="1"/>
  <c r="X609" i="16"/>
  <c r="Z609" i="16" l="1"/>
  <c r="X610" i="16"/>
  <c r="Z610" i="16" l="1"/>
  <c r="X611" i="16"/>
  <c r="Z611" i="16" l="1"/>
  <c r="X612" i="16"/>
  <c r="Z612" i="16" l="1"/>
  <c r="X613" i="16"/>
  <c r="Z613" i="16" l="1"/>
  <c r="X614" i="16"/>
  <c r="Z614" i="16" l="1"/>
  <c r="X615" i="16"/>
  <c r="Z615" i="16" l="1"/>
  <c r="X616" i="16"/>
  <c r="X617" i="16" l="1"/>
  <c r="Z616" i="16"/>
  <c r="Z617" i="16" l="1"/>
  <c r="X618" i="16"/>
  <c r="X619" i="16" l="1"/>
  <c r="Z618" i="16"/>
  <c r="Z619" i="16" l="1"/>
  <c r="X620" i="16"/>
  <c r="Z620" i="16" l="1"/>
  <c r="X621" i="16"/>
  <c r="Z621" i="16" l="1"/>
  <c r="X622" i="16"/>
  <c r="X623" i="16" l="1"/>
  <c r="Z622" i="16"/>
  <c r="Z623" i="16" l="1"/>
  <c r="X624" i="16"/>
  <c r="Z624" i="16" l="1"/>
  <c r="X625" i="16"/>
  <c r="Z625" i="16" l="1"/>
  <c r="X626" i="16"/>
  <c r="Z626" i="16" l="1"/>
  <c r="X627" i="16"/>
  <c r="Z627" i="16" l="1"/>
  <c r="X628" i="16"/>
  <c r="Z628" i="16" l="1"/>
  <c r="X629" i="16"/>
  <c r="Z629" i="16" l="1"/>
  <c r="X630" i="16"/>
  <c r="Z630" i="16" l="1"/>
  <c r="X631" i="16"/>
  <c r="Z631" i="16" l="1"/>
  <c r="X632" i="16"/>
  <c r="X633" i="16" l="1"/>
  <c r="Z632" i="16"/>
  <c r="Z633" i="16" l="1"/>
  <c r="X634" i="16"/>
  <c r="X635" i="16" l="1"/>
  <c r="Z634" i="16"/>
  <c r="Z635" i="16" l="1"/>
  <c r="X636" i="16"/>
  <c r="Z636" i="16" l="1"/>
  <c r="X637" i="16"/>
  <c r="Z637" i="16" l="1"/>
  <c r="X638" i="16"/>
  <c r="X639" i="16" l="1"/>
  <c r="Z638" i="16"/>
  <c r="Z639" i="16" l="1"/>
  <c r="X640" i="16"/>
  <c r="Z640" i="16" l="1"/>
  <c r="X641" i="16"/>
  <c r="Z641" i="16" l="1"/>
  <c r="X642" i="16"/>
  <c r="Z642" i="16" l="1"/>
  <c r="X643" i="16"/>
  <c r="Z643" i="16" l="1"/>
  <c r="X644" i="16"/>
  <c r="Z644" i="16" l="1"/>
  <c r="X645" i="16"/>
  <c r="Z645" i="16" l="1"/>
  <c r="X646" i="16"/>
  <c r="Z646" i="16" l="1"/>
  <c r="X647" i="16"/>
  <c r="Z647" i="16" l="1"/>
  <c r="X648" i="16"/>
  <c r="X649" i="16" l="1"/>
  <c r="Z648" i="16"/>
  <c r="Z649" i="16" l="1"/>
  <c r="X650" i="16"/>
  <c r="X651" i="16" l="1"/>
  <c r="Z650" i="16"/>
  <c r="Z651" i="16" l="1"/>
  <c r="X652" i="16"/>
  <c r="Z652" i="16" l="1"/>
  <c r="X653" i="16"/>
  <c r="Z653" i="16" l="1"/>
  <c r="X654" i="16"/>
  <c r="X655" i="16" l="1"/>
  <c r="Z654" i="16"/>
  <c r="Z655" i="16" l="1"/>
  <c r="X656" i="16"/>
  <c r="Z656" i="16" l="1"/>
  <c r="X657" i="16"/>
  <c r="Z657" i="16" l="1"/>
  <c r="X658" i="16"/>
  <c r="Z658" i="16" l="1"/>
  <c r="X659" i="16"/>
  <c r="Z659" i="16" l="1"/>
  <c r="X660" i="16"/>
  <c r="Z660" i="16" l="1"/>
  <c r="X661" i="16"/>
  <c r="Z661" i="16" l="1"/>
  <c r="X662" i="16"/>
  <c r="Z662" i="16" l="1"/>
  <c r="X663" i="16"/>
  <c r="Z663" i="16" l="1"/>
  <c r="X664" i="16"/>
  <c r="X665" i="16" l="1"/>
  <c r="Z664" i="16"/>
  <c r="Z665" i="16" l="1"/>
  <c r="X666" i="16"/>
  <c r="X667" i="16" l="1"/>
  <c r="Z666" i="16"/>
  <c r="Z667" i="16" l="1"/>
  <c r="X668" i="16"/>
  <c r="Z668" i="16" l="1"/>
  <c r="X669" i="16"/>
  <c r="Z669" i="16" l="1"/>
  <c r="X670" i="16"/>
  <c r="X671" i="16" l="1"/>
  <c r="Z670" i="16"/>
  <c r="Z671" i="16" l="1"/>
  <c r="X672" i="16"/>
  <c r="Z672" i="16" l="1"/>
  <c r="X673" i="16"/>
  <c r="Z673" i="16" l="1"/>
  <c r="X674" i="16"/>
  <c r="Z674" i="16" l="1"/>
  <c r="X675" i="16"/>
  <c r="Z675" i="16" l="1"/>
  <c r="X676" i="16"/>
  <c r="Z676" i="16" l="1"/>
  <c r="X677" i="16"/>
  <c r="Z677" i="16" l="1"/>
  <c r="X678" i="16"/>
  <c r="Z678" i="16" l="1"/>
  <c r="X679" i="16"/>
  <c r="Z679" i="16" l="1"/>
  <c r="X680" i="16"/>
  <c r="X681" i="16" l="1"/>
  <c r="Z680" i="16"/>
  <c r="Z681" i="16" l="1"/>
  <c r="X682" i="16"/>
  <c r="X683" i="16" l="1"/>
  <c r="Z682" i="16"/>
  <c r="Z683" i="16" l="1"/>
  <c r="X684" i="16"/>
  <c r="Z684" i="16" l="1"/>
  <c r="X685" i="16"/>
  <c r="Z685" i="16" l="1"/>
  <c r="X686" i="16"/>
  <c r="X687" i="16" l="1"/>
  <c r="Z686" i="16"/>
  <c r="Z687" i="16" l="1"/>
  <c r="X688" i="16"/>
  <c r="Z688" i="16" l="1"/>
  <c r="X689" i="16"/>
  <c r="Z689" i="16" l="1"/>
  <c r="X690" i="16"/>
  <c r="X691" i="16" l="1"/>
  <c r="Z690" i="16"/>
  <c r="Z691" i="16" l="1"/>
  <c r="X692" i="16"/>
  <c r="Z692" i="16" l="1"/>
  <c r="X693" i="16"/>
  <c r="Z693" i="16" l="1"/>
  <c r="X694" i="16"/>
  <c r="X695" i="16" l="1"/>
  <c r="Z694" i="16"/>
  <c r="Z695" i="16" l="1"/>
  <c r="X696" i="16"/>
  <c r="Z696" i="16" l="1"/>
  <c r="X697" i="16"/>
  <c r="Z697" i="16" l="1"/>
  <c r="X698" i="16"/>
  <c r="Z698" i="16" l="1"/>
  <c r="X699" i="16"/>
  <c r="Z699" i="16" l="1"/>
  <c r="X700" i="16"/>
  <c r="Z700" i="16" l="1"/>
  <c r="X701" i="16"/>
  <c r="Z701" i="16" l="1"/>
  <c r="X702" i="16"/>
  <c r="Z702" i="16" l="1"/>
  <c r="X703" i="16"/>
  <c r="Z703" i="16" l="1"/>
  <c r="X704" i="16"/>
  <c r="Z704" i="16" l="1"/>
  <c r="X705" i="16"/>
  <c r="Z705" i="16" l="1"/>
  <c r="X706" i="16"/>
  <c r="X707" i="16" l="1"/>
  <c r="Z706" i="16"/>
  <c r="Z707" i="16" l="1"/>
  <c r="X708" i="16"/>
  <c r="Z708" i="16" l="1"/>
  <c r="X709" i="16"/>
  <c r="Z709" i="16" l="1"/>
  <c r="X710" i="16"/>
  <c r="X711" i="16" l="1"/>
  <c r="Z710" i="16"/>
  <c r="Z711" i="16" l="1"/>
  <c r="X712" i="16"/>
  <c r="Z712" i="16" l="1"/>
  <c r="X713" i="16"/>
  <c r="Z713" i="16" l="1"/>
  <c r="X714" i="16"/>
  <c r="Z714" i="16" l="1"/>
  <c r="X715" i="16"/>
  <c r="Z715" i="16" l="1"/>
  <c r="X716" i="16"/>
  <c r="Z716" i="16" l="1"/>
  <c r="X717" i="16"/>
  <c r="Z717" i="16" l="1"/>
  <c r="X718" i="16"/>
  <c r="Z718" i="16" l="1"/>
  <c r="X719" i="16"/>
  <c r="Z719" i="16" l="1"/>
  <c r="X720" i="16"/>
  <c r="Z720" i="16" l="1"/>
  <c r="X721" i="16"/>
  <c r="Z721" i="16" l="1"/>
  <c r="X722" i="16"/>
  <c r="X723" i="16" l="1"/>
  <c r="Z722" i="16"/>
  <c r="Z723" i="16" l="1"/>
  <c r="X724" i="16"/>
  <c r="Z724" i="16" l="1"/>
  <c r="X725" i="16"/>
  <c r="Z725" i="16" l="1"/>
  <c r="X726" i="16"/>
  <c r="X727" i="16" l="1"/>
  <c r="Z726" i="16"/>
  <c r="Z727" i="16" l="1"/>
  <c r="X728" i="16"/>
  <c r="Z728" i="16" l="1"/>
  <c r="X729" i="16"/>
  <c r="Z729" i="16" l="1"/>
  <c r="X730" i="16"/>
  <c r="Z730" i="16" l="1"/>
  <c r="X731" i="16"/>
  <c r="Z731" i="16" l="1"/>
  <c r="X732" i="16"/>
  <c r="Z732" i="16" l="1"/>
  <c r="X733" i="16"/>
  <c r="Z733" i="16" l="1"/>
  <c r="X734" i="16"/>
  <c r="Z734" i="16" l="1"/>
  <c r="X735" i="16"/>
  <c r="Z735" i="16" l="1"/>
  <c r="X736" i="16"/>
  <c r="Z736" i="16" l="1"/>
  <c r="X737" i="16"/>
  <c r="Z737" i="16" l="1"/>
  <c r="X738" i="16"/>
  <c r="X739" i="16" l="1"/>
  <c r="Z738" i="16"/>
  <c r="Z739" i="16" l="1"/>
  <c r="X740" i="16"/>
  <c r="Z740" i="16" l="1"/>
  <c r="X741" i="16"/>
  <c r="Z741" i="16" l="1"/>
  <c r="X742" i="16"/>
  <c r="X743" i="16" l="1"/>
  <c r="Z742" i="16"/>
  <c r="Z743" i="16" l="1"/>
  <c r="X744" i="16"/>
  <c r="Z744" i="16" l="1"/>
  <c r="X745" i="16"/>
  <c r="Z745" i="16" l="1"/>
  <c r="X746" i="16"/>
  <c r="Z746" i="16" l="1"/>
  <c r="X747" i="16"/>
  <c r="Z747" i="16" l="1"/>
  <c r="X748" i="16"/>
  <c r="Z748" i="16" l="1"/>
  <c r="X749" i="16"/>
  <c r="Z749" i="16" l="1"/>
  <c r="X750" i="16"/>
  <c r="Z750" i="16" l="1"/>
  <c r="X751" i="16"/>
  <c r="Z751" i="16" l="1"/>
  <c r="X752" i="16"/>
  <c r="Z752" i="16" l="1"/>
  <c r="X753" i="16"/>
  <c r="Z753" i="16" l="1"/>
  <c r="X754" i="16"/>
  <c r="X755" i="16" l="1"/>
  <c r="Z754" i="16"/>
  <c r="Z755" i="16" l="1"/>
  <c r="X756" i="16"/>
  <c r="Z756" i="16" l="1"/>
  <c r="X757" i="16"/>
  <c r="Z757" i="16" l="1"/>
  <c r="X758" i="16"/>
  <c r="X759" i="16" l="1"/>
  <c r="Z758" i="16"/>
  <c r="Z759" i="16" l="1"/>
  <c r="X760" i="16"/>
  <c r="Z760" i="16" l="1"/>
  <c r="X761" i="16"/>
  <c r="Z761" i="16" l="1"/>
  <c r="X762" i="16"/>
  <c r="Z762" i="16" l="1"/>
  <c r="X763" i="16"/>
  <c r="Z763" i="16" l="1"/>
  <c r="X764" i="16"/>
  <c r="Z764" i="16" l="1"/>
  <c r="X765" i="16"/>
  <c r="Z765" i="16" l="1"/>
  <c r="X766" i="16"/>
  <c r="Z766" i="16" l="1"/>
  <c r="X767" i="16"/>
  <c r="Z767" i="16" l="1"/>
  <c r="X768" i="16"/>
  <c r="Z768" i="16" l="1"/>
  <c r="X769" i="16"/>
  <c r="Z769" i="16" l="1"/>
  <c r="X770" i="16"/>
  <c r="X771" i="16" l="1"/>
  <c r="Z770" i="16"/>
  <c r="Z771" i="16" l="1"/>
  <c r="X772" i="16"/>
  <c r="Z772" i="16" l="1"/>
  <c r="X773" i="16"/>
  <c r="Z773" i="16" l="1"/>
  <c r="X774" i="16"/>
  <c r="X775" i="16" l="1"/>
  <c r="Z774" i="16"/>
  <c r="Z775" i="16" l="1"/>
  <c r="X776" i="16"/>
  <c r="Z776" i="16" l="1"/>
  <c r="X777" i="16"/>
  <c r="Z777" i="16" l="1"/>
  <c r="X778" i="16"/>
  <c r="Z778" i="16" l="1"/>
  <c r="X779" i="16"/>
  <c r="Z779" i="16" l="1"/>
  <c r="X780" i="16"/>
  <c r="Z780" i="16" l="1"/>
  <c r="X781" i="16"/>
  <c r="Z781" i="16" l="1"/>
  <c r="X782" i="16"/>
  <c r="Z782" i="16" l="1"/>
  <c r="X783" i="16"/>
  <c r="Z783" i="16" l="1"/>
  <c r="X784" i="16"/>
  <c r="Z784" i="16" l="1"/>
  <c r="X785" i="16"/>
  <c r="Z785" i="16" l="1"/>
  <c r="X786" i="16"/>
  <c r="X787" i="16" l="1"/>
  <c r="Z786" i="16"/>
  <c r="Z787" i="16" l="1"/>
  <c r="X788" i="16"/>
  <c r="Z788" i="16" l="1"/>
  <c r="X789" i="16"/>
  <c r="Z789" i="16" l="1"/>
  <c r="X790" i="16"/>
  <c r="X791" i="16" l="1"/>
  <c r="Z790" i="16"/>
  <c r="Z791" i="16" l="1"/>
  <c r="X792" i="16"/>
  <c r="Z792" i="16" l="1"/>
  <c r="X793" i="16"/>
  <c r="Z793" i="16" l="1"/>
  <c r="X794" i="16"/>
  <c r="Z794" i="16" l="1"/>
  <c r="X795" i="16"/>
  <c r="Z795" i="16" l="1"/>
  <c r="X796" i="16"/>
  <c r="Z796" i="16" l="1"/>
  <c r="X797" i="16"/>
  <c r="Z797" i="16" l="1"/>
  <c r="X798" i="16"/>
  <c r="Z798" i="16" l="1"/>
  <c r="X799" i="16"/>
  <c r="Z799" i="16" l="1"/>
  <c r="X800" i="16"/>
  <c r="Z800" i="16" l="1"/>
  <c r="X801" i="16"/>
  <c r="Z801" i="16" l="1"/>
  <c r="X802" i="16"/>
  <c r="X803" i="16" l="1"/>
  <c r="Z802" i="16"/>
  <c r="Z803" i="16" l="1"/>
  <c r="X804" i="16"/>
  <c r="Z804" i="16" l="1"/>
  <c r="X805" i="16"/>
  <c r="Z805" i="16" l="1"/>
  <c r="X806" i="16"/>
  <c r="X807" i="16" l="1"/>
  <c r="Z806" i="16"/>
  <c r="Z807" i="16" l="1"/>
  <c r="X808" i="16"/>
  <c r="Z808" i="16" l="1"/>
  <c r="X809" i="16"/>
  <c r="Z809" i="16" l="1"/>
  <c r="X810" i="16"/>
  <c r="Z810" i="16" l="1"/>
  <c r="X811" i="16"/>
  <c r="Z811" i="16" l="1"/>
  <c r="X812" i="16"/>
  <c r="Z812" i="16" l="1"/>
  <c r="X813" i="16"/>
  <c r="Z813" i="16" l="1"/>
  <c r="X814" i="16"/>
  <c r="Z814" i="16" l="1"/>
  <c r="X815" i="16"/>
  <c r="Z815" i="16" l="1"/>
  <c r="X816" i="16"/>
  <c r="Z816" i="16" l="1"/>
  <c r="X817" i="16"/>
  <c r="Z817" i="16" l="1"/>
  <c r="X818" i="16"/>
  <c r="X819" i="16" l="1"/>
  <c r="Z818" i="16"/>
  <c r="Z819" i="16" l="1"/>
  <c r="X820" i="16"/>
  <c r="Z820" i="16" l="1"/>
  <c r="X821" i="16"/>
  <c r="Z821" i="16" l="1"/>
  <c r="X822" i="16"/>
  <c r="X823" i="16" l="1"/>
  <c r="Z822" i="16"/>
  <c r="Z823" i="16" l="1"/>
  <c r="X824" i="16"/>
  <c r="Z824" i="16" l="1"/>
  <c r="X825" i="16"/>
  <c r="Z825" i="16" l="1"/>
  <c r="X826" i="16"/>
  <c r="Z826" i="16" l="1"/>
  <c r="X827" i="16"/>
  <c r="Z827" i="16" l="1"/>
  <c r="X828" i="16"/>
  <c r="Z828" i="16" l="1"/>
  <c r="X829" i="16"/>
  <c r="Z829" i="16" l="1"/>
  <c r="X830" i="16"/>
  <c r="Z830" i="16" l="1"/>
  <c r="X831" i="16"/>
  <c r="Z831" i="16" l="1"/>
  <c r="X832" i="16"/>
  <c r="Z832" i="16" l="1"/>
  <c r="X833" i="16"/>
  <c r="Z833" i="16" l="1"/>
  <c r="X834" i="16"/>
  <c r="X835" i="16" l="1"/>
  <c r="Z834" i="16"/>
  <c r="Z835" i="16" l="1"/>
  <c r="X836" i="16"/>
  <c r="Z836" i="16" l="1"/>
  <c r="X837" i="16"/>
  <c r="Z837" i="16" l="1"/>
  <c r="X838" i="16"/>
  <c r="X839" i="16" l="1"/>
  <c r="Z838" i="16"/>
  <c r="Z839" i="16" l="1"/>
  <c r="X840" i="16"/>
  <c r="Z840" i="16" l="1"/>
  <c r="X841" i="16"/>
  <c r="Z841" i="16" l="1"/>
  <c r="X842" i="16"/>
  <c r="Z842" i="16" l="1"/>
  <c r="X843" i="16"/>
  <c r="Z843" i="16" l="1"/>
  <c r="X844" i="16"/>
  <c r="Z844" i="16" l="1"/>
  <c r="X845" i="16"/>
  <c r="Z845" i="16" l="1"/>
  <c r="X846" i="16"/>
  <c r="Z846" i="16" l="1"/>
  <c r="X847" i="16"/>
  <c r="Z847" i="16" l="1"/>
  <c r="X848" i="16"/>
  <c r="Z848" i="16" l="1"/>
  <c r="X849" i="16"/>
  <c r="Z849" i="16" l="1"/>
  <c r="X850" i="16"/>
  <c r="X851" i="16" l="1"/>
  <c r="Z850" i="16"/>
  <c r="Z851" i="16" l="1"/>
  <c r="X852" i="16"/>
  <c r="Z852" i="16" l="1"/>
  <c r="X853" i="16"/>
  <c r="Z853" i="16" l="1"/>
  <c r="X854" i="16"/>
  <c r="X855" i="16" l="1"/>
  <c r="Z854" i="16"/>
  <c r="Z855" i="16" l="1"/>
  <c r="X856" i="16"/>
  <c r="Z856" i="16" l="1"/>
  <c r="X857" i="16"/>
  <c r="Z857" i="16" l="1"/>
  <c r="X858" i="16"/>
  <c r="Z858" i="16" l="1"/>
  <c r="X859" i="16"/>
  <c r="Z859" i="16" l="1"/>
  <c r="X860" i="16"/>
  <c r="Z860" i="16" l="1"/>
  <c r="X861" i="16"/>
  <c r="Z861" i="16" l="1"/>
  <c r="X862" i="16"/>
  <c r="Z862" i="16" l="1"/>
  <c r="X863" i="16"/>
  <c r="Z863" i="16" l="1"/>
  <c r="X864" i="16"/>
  <c r="Z864" i="16" l="1"/>
  <c r="X865" i="16"/>
  <c r="Z865" i="16" l="1"/>
  <c r="X866" i="16"/>
  <c r="X867" i="16" l="1"/>
  <c r="Z866" i="16"/>
  <c r="Z867" i="16" l="1"/>
  <c r="X868" i="16"/>
  <c r="Z868" i="16" l="1"/>
  <c r="X869" i="16"/>
  <c r="Z869" i="16" l="1"/>
  <c r="X870" i="16"/>
  <c r="X871" i="16" l="1"/>
  <c r="Z870" i="16"/>
  <c r="X872" i="16" l="1"/>
  <c r="Z871" i="16"/>
  <c r="Z872" i="16" l="1"/>
  <c r="X873" i="16"/>
  <c r="Z873" i="16" l="1"/>
  <c r="X874" i="16"/>
  <c r="Z874" i="16" l="1"/>
  <c r="X875" i="16"/>
  <c r="Z875" i="16" l="1"/>
  <c r="X876" i="16"/>
  <c r="Z876" i="16" l="1"/>
  <c r="X877" i="16"/>
  <c r="Z877" i="16" l="1"/>
  <c r="X878" i="16"/>
  <c r="Z878" i="16" l="1"/>
  <c r="X879" i="16"/>
  <c r="Z879" i="16" l="1"/>
  <c r="X880" i="16"/>
  <c r="Z880" i="16" l="1"/>
  <c r="X881" i="16"/>
  <c r="Z881" i="16" l="1"/>
  <c r="X882" i="16"/>
  <c r="X883" i="16" l="1"/>
  <c r="Z882" i="16"/>
  <c r="Z883" i="16" l="1"/>
  <c r="X884" i="16"/>
  <c r="Z884" i="16" l="1"/>
  <c r="X885" i="16"/>
  <c r="Z885" i="16" l="1"/>
  <c r="X886" i="16"/>
  <c r="X887" i="16" l="1"/>
  <c r="Z886" i="16"/>
  <c r="Z887" i="16" l="1"/>
  <c r="X888" i="16"/>
  <c r="Z888" i="16" l="1"/>
  <c r="X889" i="16"/>
  <c r="Z889" i="16" l="1"/>
  <c r="X890" i="16"/>
  <c r="Z890" i="16" l="1"/>
  <c r="X891" i="16"/>
  <c r="Z891" i="16" l="1"/>
  <c r="X892" i="16"/>
  <c r="Z892" i="16" l="1"/>
  <c r="X893" i="16"/>
  <c r="Z893" i="16" l="1"/>
  <c r="X894" i="16"/>
  <c r="Z894" i="16" l="1"/>
  <c r="X895" i="16"/>
  <c r="Z895" i="16" l="1"/>
  <c r="X896" i="16"/>
  <c r="Z896" i="16" l="1"/>
  <c r="X897" i="16"/>
  <c r="Z897" i="16" l="1"/>
  <c r="X898" i="16"/>
  <c r="X899" i="16" l="1"/>
  <c r="Z898" i="16"/>
  <c r="Z899" i="16" l="1"/>
  <c r="X900" i="16"/>
  <c r="Z900" i="16" l="1"/>
  <c r="X901" i="16"/>
  <c r="Z901" i="16" l="1"/>
  <c r="X902" i="16"/>
  <c r="X903" i="16" l="1"/>
  <c r="Z902" i="16"/>
  <c r="Z903" i="16" l="1"/>
  <c r="X904" i="16"/>
  <c r="Z904" i="16" l="1"/>
  <c r="X905" i="16"/>
  <c r="Z905" i="16" l="1"/>
  <c r="X906" i="16"/>
  <c r="Z906" i="16" l="1"/>
  <c r="X907" i="16"/>
  <c r="Z907" i="16" l="1"/>
  <c r="X908" i="16"/>
  <c r="Z908" i="16" l="1"/>
  <c r="X909" i="16"/>
  <c r="Z909" i="16" l="1"/>
  <c r="X910" i="16"/>
  <c r="Z910" i="16" l="1"/>
  <c r="X911" i="16"/>
  <c r="Z911" i="16" l="1"/>
  <c r="X912" i="16"/>
  <c r="Z912" i="16" l="1"/>
  <c r="X913" i="16"/>
  <c r="Z913" i="16" l="1"/>
  <c r="X914" i="16"/>
  <c r="X915" i="16" l="1"/>
  <c r="Z914" i="16"/>
  <c r="Z915" i="16" l="1"/>
  <c r="X916" i="16"/>
  <c r="Z916" i="16" l="1"/>
  <c r="X917" i="16"/>
  <c r="Z917" i="16" l="1"/>
  <c r="X918" i="16"/>
  <c r="X919" i="16" l="1"/>
  <c r="Z918" i="16"/>
  <c r="Z919" i="16" l="1"/>
  <c r="X920" i="16"/>
  <c r="Z920" i="16" l="1"/>
  <c r="X921" i="16"/>
  <c r="Z921" i="16" l="1"/>
  <c r="X922" i="16"/>
  <c r="Z922" i="16" l="1"/>
  <c r="X923" i="16"/>
  <c r="Z923" i="16" l="1"/>
  <c r="X924" i="16"/>
  <c r="Z924" i="16" l="1"/>
  <c r="X925" i="16"/>
  <c r="Z925" i="16" l="1"/>
  <c r="X926" i="16"/>
  <c r="Z926" i="16" l="1"/>
  <c r="X927" i="16"/>
  <c r="Z927" i="16" l="1"/>
  <c r="X928" i="16"/>
  <c r="Z928" i="16" l="1"/>
  <c r="X929" i="16"/>
  <c r="Z929" i="16" l="1"/>
  <c r="X930" i="16"/>
  <c r="X931" i="16" l="1"/>
  <c r="Z930" i="16"/>
  <c r="Z931" i="16" l="1"/>
  <c r="X932" i="16"/>
  <c r="Z932" i="16" l="1"/>
  <c r="X933" i="16"/>
  <c r="Z933" i="16" l="1"/>
  <c r="X934" i="16"/>
  <c r="X935" i="16" l="1"/>
  <c r="Z934" i="16"/>
  <c r="Z935" i="16" l="1"/>
  <c r="X936" i="16"/>
  <c r="Z936" i="16" l="1"/>
  <c r="X937" i="16"/>
  <c r="Z937" i="16" l="1"/>
  <c r="X938" i="16"/>
  <c r="Z938" i="16" l="1"/>
  <c r="X939" i="16"/>
  <c r="Z939" i="16" l="1"/>
  <c r="X940" i="16"/>
  <c r="Z940" i="16" l="1"/>
  <c r="X941" i="16"/>
  <c r="Z941" i="16" l="1"/>
  <c r="X942" i="16"/>
  <c r="Z942" i="16" l="1"/>
  <c r="X943" i="16"/>
  <c r="Z943" i="16" l="1"/>
  <c r="X944" i="16"/>
  <c r="Z944" i="16" l="1"/>
  <c r="X945" i="16"/>
  <c r="Z945" i="16" l="1"/>
  <c r="X946" i="16"/>
  <c r="X947" i="16" l="1"/>
  <c r="Z946" i="16"/>
  <c r="Z947" i="16" l="1"/>
  <c r="X948" i="16"/>
  <c r="Z948" i="16" l="1"/>
  <c r="X949" i="16"/>
  <c r="Z949" i="16" l="1"/>
  <c r="X950" i="16"/>
  <c r="X951" i="16" l="1"/>
  <c r="Z950" i="16"/>
  <c r="Z951" i="16" l="1"/>
  <c r="X952" i="16"/>
  <c r="Z952" i="16" l="1"/>
  <c r="X953" i="16"/>
  <c r="Z953" i="16" l="1"/>
  <c r="X954" i="16"/>
  <c r="Z954" i="16" l="1"/>
  <c r="X955" i="16"/>
  <c r="Z955" i="16" l="1"/>
  <c r="X956" i="16"/>
  <c r="Z956" i="16" l="1"/>
  <c r="X957" i="16"/>
  <c r="Z957" i="16" l="1"/>
  <c r="X958" i="16"/>
  <c r="Z958" i="16" l="1"/>
  <c r="X959" i="16"/>
  <c r="Z959" i="16" l="1"/>
  <c r="X960" i="16"/>
  <c r="Z960" i="16" l="1"/>
  <c r="X961" i="16"/>
  <c r="Z961" i="16" l="1"/>
  <c r="X962" i="16"/>
  <c r="X963" i="16" l="1"/>
  <c r="Z962" i="16"/>
  <c r="Z963" i="16" l="1"/>
  <c r="X964" i="16"/>
  <c r="Z964" i="16" l="1"/>
  <c r="X965" i="16"/>
  <c r="Z965" i="16" l="1"/>
  <c r="X966" i="16"/>
  <c r="X967" i="16" l="1"/>
  <c r="Z966" i="16"/>
  <c r="Z967" i="16" l="1"/>
  <c r="X968" i="16"/>
  <c r="Z968" i="16" l="1"/>
  <c r="X969" i="16"/>
  <c r="Z969" i="16" l="1"/>
  <c r="X970" i="16"/>
  <c r="Z970" i="16" l="1"/>
  <c r="X971" i="16"/>
  <c r="Z971" i="16" l="1"/>
  <c r="X972" i="16"/>
  <c r="Z972" i="16" l="1"/>
  <c r="X973" i="16"/>
  <c r="Z973" i="16" l="1"/>
  <c r="X974" i="16"/>
  <c r="Z974" i="16" l="1"/>
  <c r="X975" i="16"/>
  <c r="Z975" i="16" l="1"/>
  <c r="X976" i="16"/>
  <c r="Z976" i="16" l="1"/>
  <c r="X977" i="16"/>
  <c r="Z977" i="16" l="1"/>
  <c r="X978" i="16"/>
  <c r="X979" i="16" l="1"/>
  <c r="Z978" i="16"/>
  <c r="Z979" i="16" l="1"/>
  <c r="X980" i="16"/>
  <c r="Z980" i="16" l="1"/>
  <c r="X981" i="16"/>
  <c r="Z981" i="16" l="1"/>
  <c r="X982" i="16"/>
  <c r="X983" i="16" l="1"/>
  <c r="Z982" i="16"/>
  <c r="Z983" i="16" l="1"/>
  <c r="X984" i="16"/>
  <c r="Z984" i="16" l="1"/>
  <c r="X985" i="16"/>
  <c r="Z985" i="16" l="1"/>
  <c r="X986" i="16"/>
  <c r="Z986" i="16" l="1"/>
  <c r="X987" i="16"/>
  <c r="Z987" i="16" l="1"/>
  <c r="X988" i="16"/>
  <c r="Z988" i="16" l="1"/>
  <c r="X989" i="16"/>
  <c r="Z989" i="16" l="1"/>
  <c r="X990" i="16"/>
  <c r="Z990" i="16" l="1"/>
  <c r="X991" i="16"/>
  <c r="Z991" i="16" l="1"/>
  <c r="X992" i="16"/>
  <c r="Z992" i="16" l="1"/>
  <c r="X993" i="16"/>
  <c r="Z993" i="16" l="1"/>
  <c r="X994" i="16"/>
  <c r="X995" i="16" l="1"/>
  <c r="Z994" i="16"/>
  <c r="Z995" i="16" l="1"/>
  <c r="X996" i="16"/>
  <c r="Z996" i="16" l="1"/>
  <c r="X997" i="16"/>
  <c r="Z997" i="16" l="1"/>
  <c r="X998" i="16"/>
  <c r="X999" i="16" l="1"/>
  <c r="Z998" i="16"/>
  <c r="Z999" i="16" l="1"/>
  <c r="X1000" i="16"/>
  <c r="Z1000" i="16" l="1"/>
  <c r="X1001" i="16"/>
  <c r="Z1001" i="16" l="1"/>
  <c r="X1002" i="16"/>
  <c r="Z1002" i="16" l="1"/>
  <c r="X1003" i="16"/>
  <c r="Z1003" i="16" l="1"/>
  <c r="X1004" i="16"/>
  <c r="Z1004" i="16" l="1"/>
  <c r="X1005" i="16"/>
  <c r="Z1005" i="16" l="1"/>
  <c r="X1006" i="16"/>
  <c r="Z1006" i="16" l="1"/>
  <c r="X1007" i="16"/>
  <c r="Z1007" i="16" l="1"/>
  <c r="X1008" i="16"/>
  <c r="Z1008" i="16" l="1"/>
  <c r="X1009" i="16"/>
  <c r="Z1009" i="16" l="1"/>
  <c r="X1010" i="16"/>
  <c r="X1011" i="16" l="1"/>
  <c r="Z1010" i="16"/>
  <c r="Z1011" i="16" l="1"/>
  <c r="X1012" i="16"/>
  <c r="Z1012" i="16" l="1"/>
  <c r="X1013" i="16"/>
  <c r="Z1013" i="16" l="1"/>
  <c r="X1014" i="16"/>
  <c r="X1015" i="16" l="1"/>
  <c r="Z1014" i="16"/>
  <c r="Z1015" i="16" l="1"/>
  <c r="X1016" i="16"/>
  <c r="Z1016" i="16" l="1"/>
  <c r="X1017" i="16"/>
  <c r="Z1017" i="16" l="1"/>
  <c r="X1018" i="16"/>
  <c r="Z1018" i="16" l="1"/>
  <c r="X1019" i="16"/>
  <c r="Z1019" i="16" l="1"/>
  <c r="X1020" i="16"/>
  <c r="Z1020" i="16" l="1"/>
  <c r="X1021" i="16"/>
  <c r="Z1021" i="16" l="1"/>
  <c r="X1022" i="16"/>
  <c r="Z1022" i="16" l="1"/>
  <c r="X1023" i="16"/>
  <c r="Z1023" i="16" l="1"/>
  <c r="X1024" i="16"/>
  <c r="Z1024" i="16" l="1"/>
  <c r="X1025" i="16"/>
  <c r="Z1025" i="16" l="1"/>
  <c r="X1026" i="16"/>
  <c r="X1027" i="16" l="1"/>
  <c r="Z1026" i="16"/>
  <c r="Z1027" i="16" l="1"/>
  <c r="X1028" i="16"/>
  <c r="Z1028" i="16" l="1"/>
  <c r="X1029" i="16"/>
  <c r="Z1029" i="16" l="1"/>
  <c r="X1030" i="16"/>
  <c r="X1031" i="16" l="1"/>
  <c r="Z1030" i="16"/>
  <c r="Z1031" i="16" l="1"/>
  <c r="X1032" i="16"/>
  <c r="Z1032" i="16" l="1"/>
  <c r="X1033" i="16"/>
  <c r="Z1033" i="16" l="1"/>
  <c r="X1034" i="16"/>
  <c r="Z1034" i="16" l="1"/>
  <c r="X1035" i="16"/>
  <c r="Z1035" i="16" l="1"/>
  <c r="X1036" i="16"/>
  <c r="Z1036" i="16" l="1"/>
  <c r="X1037" i="16"/>
  <c r="Z1037" i="16" l="1"/>
  <c r="X1038" i="16"/>
  <c r="Z1038" i="16" l="1"/>
  <c r="X1039" i="16"/>
  <c r="Z1039" i="16" l="1"/>
  <c r="X1040" i="16"/>
  <c r="Z1040" i="16" l="1"/>
  <c r="X1041" i="16"/>
  <c r="Z1041" i="16" l="1"/>
  <c r="X1042" i="16"/>
  <c r="X1043" i="16" l="1"/>
  <c r="Z1042" i="16"/>
  <c r="Z1043" i="16" l="1"/>
  <c r="X1044" i="16"/>
  <c r="Z1044" i="16" l="1"/>
  <c r="X1045" i="16"/>
  <c r="Z1045" i="16" l="1"/>
  <c r="X1046" i="16"/>
  <c r="X1047" i="16" l="1"/>
  <c r="Z1046" i="16"/>
  <c r="Z1047" i="16" l="1"/>
  <c r="X1048" i="16"/>
  <c r="Z1048" i="16" l="1"/>
  <c r="X1049" i="16"/>
  <c r="Z1049" i="16" l="1"/>
  <c r="X1050" i="16"/>
  <c r="Z1050" i="16" l="1"/>
  <c r="X1051" i="16"/>
  <c r="Z1051" i="16" l="1"/>
  <c r="X1052" i="16"/>
  <c r="Z1052" i="16" l="1"/>
  <c r="X1053" i="16"/>
  <c r="Z1053" i="16" l="1"/>
  <c r="X1054" i="16"/>
  <c r="Z1054" i="16" l="1"/>
  <c r="X1055" i="16"/>
  <c r="Z1055" i="16" l="1"/>
  <c r="X1056" i="16"/>
  <c r="Z1056" i="16" l="1"/>
  <c r="X1057" i="16"/>
  <c r="Z1057" i="16" l="1"/>
  <c r="X1058" i="16"/>
  <c r="X1059" i="16" l="1"/>
  <c r="Z1058" i="16"/>
  <c r="Z1059" i="16" l="1"/>
  <c r="X1060" i="16"/>
  <c r="Z1060" i="16" l="1"/>
  <c r="X1061" i="16"/>
  <c r="Z1061" i="16" l="1"/>
  <c r="X1062" i="16"/>
  <c r="X1063" i="16" l="1"/>
  <c r="Z1062" i="16"/>
  <c r="Z1063" i="16" l="1"/>
  <c r="X1064" i="16"/>
  <c r="Z1064" i="16" l="1"/>
  <c r="X1065" i="16"/>
  <c r="Z1065" i="16" l="1"/>
  <c r="X1066" i="16"/>
  <c r="Z1066" i="16" l="1"/>
  <c r="X1067" i="16"/>
  <c r="Z1067" i="16" l="1"/>
  <c r="X1068" i="16"/>
  <c r="Z1068" i="16" l="1"/>
  <c r="X1069" i="16"/>
  <c r="Z1069" i="16" l="1"/>
  <c r="X1070" i="16"/>
  <c r="Z1070" i="16" l="1"/>
  <c r="X1071" i="16"/>
  <c r="Z1071" i="16" l="1"/>
  <c r="X1072" i="16"/>
  <c r="Z1072" i="16" l="1"/>
  <c r="X1073" i="16"/>
  <c r="Z1073" i="16" l="1"/>
  <c r="X1074" i="16"/>
  <c r="X1075" i="16" l="1"/>
  <c r="Z1074" i="16"/>
  <c r="Z1075" i="16" l="1"/>
  <c r="X1076" i="16"/>
  <c r="Z1076" i="16" l="1"/>
  <c r="X1077" i="16"/>
  <c r="Z1077" i="16" l="1"/>
  <c r="X1078" i="16"/>
  <c r="X1079" i="16" l="1"/>
  <c r="Z1078" i="16"/>
  <c r="Z1079" i="16" l="1"/>
  <c r="X1080" i="16"/>
  <c r="Z1080" i="16" l="1"/>
  <c r="X1081" i="16"/>
  <c r="Z1081" i="16" l="1"/>
  <c r="X1082" i="16"/>
  <c r="Z1082" i="16" l="1"/>
  <c r="X1083" i="16"/>
  <c r="Z1083" i="16" l="1"/>
  <c r="X1084" i="16"/>
  <c r="Z1084" i="16" l="1"/>
  <c r="X1085" i="16"/>
  <c r="Z1085" i="16" l="1"/>
  <c r="X1086" i="16"/>
  <c r="Z1086" i="16" l="1"/>
  <c r="X1087" i="16"/>
  <c r="Z1087" i="16" l="1"/>
  <c r="X1088" i="16"/>
  <c r="Z1088" i="16" l="1"/>
  <c r="X1089" i="16"/>
  <c r="Z1089" i="16" l="1"/>
  <c r="X1090" i="16"/>
  <c r="X1091" i="16" l="1"/>
  <c r="Z1090" i="16"/>
  <c r="Z1091" i="16" l="1"/>
  <c r="X1092" i="16"/>
  <c r="Z1092" i="16" l="1"/>
  <c r="X1093" i="16"/>
  <c r="Z1093" i="16" l="1"/>
  <c r="X1094" i="16"/>
  <c r="X1095" i="16" l="1"/>
  <c r="Z1094" i="16"/>
  <c r="Z1095" i="16" l="1"/>
  <c r="X1096" i="16"/>
  <c r="Z1096" i="16" l="1"/>
  <c r="X1097" i="16"/>
  <c r="Z1097" i="16" l="1"/>
  <c r="X1098" i="16"/>
  <c r="Z1098" i="16" l="1"/>
  <c r="X1099" i="16"/>
  <c r="Z1099" i="16" l="1"/>
  <c r="X1100" i="16"/>
  <c r="Z1100" i="16" l="1"/>
  <c r="X1101" i="16"/>
  <c r="Z1101" i="16" l="1"/>
  <c r="X1102" i="16"/>
  <c r="Z1102" i="16" l="1"/>
  <c r="X1103" i="16"/>
  <c r="Z1103" i="16" l="1"/>
  <c r="X1104" i="16"/>
  <c r="Z1104" i="16" l="1"/>
  <c r="X1105" i="16"/>
  <c r="Z1105" i="16" l="1"/>
  <c r="X1106" i="16"/>
  <c r="X1107" i="16" l="1"/>
  <c r="Z1106" i="16"/>
  <c r="Z1107" i="16" l="1"/>
  <c r="X1108" i="16"/>
  <c r="Z1108" i="16" l="1"/>
  <c r="X1109" i="16"/>
  <c r="Z1109" i="16" l="1"/>
  <c r="X1110" i="16"/>
  <c r="X1111" i="16" l="1"/>
  <c r="Z1110" i="16"/>
  <c r="Z1111" i="16" l="1"/>
  <c r="X1112" i="16"/>
  <c r="Z1112" i="16" l="1"/>
  <c r="X1113" i="16"/>
  <c r="Z1113" i="16" l="1"/>
  <c r="X1114" i="16"/>
  <c r="Z1114" i="16" l="1"/>
  <c r="X1115" i="16"/>
  <c r="Z1115" i="16" l="1"/>
  <c r="X1116" i="16"/>
  <c r="Z1116" i="16" l="1"/>
  <c r="X1117" i="16"/>
  <c r="Z1117" i="16" l="1"/>
  <c r="X1118" i="16"/>
  <c r="Z1118" i="16" l="1"/>
  <c r="X1119" i="16"/>
  <c r="Z1119" i="16" l="1"/>
  <c r="X1120" i="16"/>
  <c r="Z1120" i="16" l="1"/>
  <c r="X1121" i="16"/>
  <c r="Z1121" i="16" l="1"/>
  <c r="X1122" i="16"/>
  <c r="X1123" i="16" l="1"/>
  <c r="Z1122" i="16"/>
  <c r="Z1123" i="16" l="1"/>
  <c r="X1124" i="16"/>
  <c r="Z1124" i="16" l="1"/>
  <c r="X1125" i="16"/>
  <c r="Z1125" i="16" l="1"/>
  <c r="X1126" i="16"/>
  <c r="X1127" i="16" l="1"/>
  <c r="Z1126" i="16"/>
  <c r="Z1127" i="16" l="1"/>
  <c r="X1128" i="16"/>
  <c r="Z1128" i="16" l="1"/>
  <c r="X1129" i="16"/>
  <c r="Z1129" i="16" l="1"/>
  <c r="X1130" i="16"/>
  <c r="Z1130" i="16" l="1"/>
  <c r="X1131" i="16"/>
  <c r="Z1131" i="16" l="1"/>
  <c r="X1132" i="16"/>
  <c r="Z1132" i="16" l="1"/>
  <c r="X1133" i="16"/>
  <c r="Z1133" i="16" l="1"/>
  <c r="X1134" i="16"/>
  <c r="Z1134" i="16" l="1"/>
  <c r="X1135" i="16"/>
  <c r="Z1135" i="16" l="1"/>
  <c r="X1136" i="16"/>
  <c r="Z1136" i="16" l="1"/>
  <c r="X1137" i="16"/>
  <c r="Z1137" i="16" l="1"/>
  <c r="X1138" i="16"/>
  <c r="X1139" i="16" l="1"/>
  <c r="Z1138" i="16"/>
  <c r="Z1139" i="16" l="1"/>
  <c r="X1140" i="16"/>
  <c r="Z1140" i="16" l="1"/>
  <c r="X1141" i="16"/>
  <c r="Z1141" i="16" l="1"/>
  <c r="X1142" i="16"/>
  <c r="X1143" i="16" l="1"/>
  <c r="Z1142" i="16"/>
  <c r="Z1143" i="16" l="1"/>
  <c r="X1144" i="16"/>
  <c r="Z1144" i="16" l="1"/>
  <c r="X1145" i="16"/>
  <c r="Z1145" i="16" l="1"/>
  <c r="X1146" i="16"/>
  <c r="Z1146" i="16" l="1"/>
  <c r="X1147" i="16"/>
  <c r="Z1147" i="16" l="1"/>
  <c r="X1148" i="16"/>
  <c r="Z1148" i="16" l="1"/>
  <c r="X1149" i="16"/>
  <c r="Z1149" i="16" l="1"/>
  <c r="X1150" i="16"/>
  <c r="Z1150" i="16" l="1"/>
  <c r="X1151" i="16"/>
  <c r="Z1151" i="16" l="1"/>
  <c r="X1152" i="16"/>
  <c r="Z1152" i="16" l="1"/>
  <c r="X1153" i="16"/>
  <c r="Z1153" i="16" l="1"/>
  <c r="X1154" i="16"/>
  <c r="X1155" i="16" l="1"/>
  <c r="Z1154" i="16"/>
  <c r="Z1155" i="16" l="1"/>
  <c r="X1156" i="16"/>
  <c r="Z1156" i="16" l="1"/>
  <c r="X1157" i="16"/>
  <c r="Z1157" i="16" l="1"/>
  <c r="X1158" i="16"/>
  <c r="X1159" i="16" l="1"/>
  <c r="Z1158" i="16"/>
  <c r="Z1159" i="16" l="1"/>
  <c r="X1160" i="16"/>
  <c r="Z1160" i="16" l="1"/>
  <c r="X1161" i="16"/>
  <c r="Z1161" i="16" l="1"/>
  <c r="X1162" i="16"/>
  <c r="Z1162" i="16" l="1"/>
  <c r="X1163" i="16"/>
  <c r="Z1163" i="16" l="1"/>
  <c r="X1164" i="16"/>
  <c r="Z1164" i="16" l="1"/>
  <c r="X1165" i="16"/>
  <c r="Z1165" i="16" l="1"/>
  <c r="X1166" i="16"/>
  <c r="Z1166" i="16" l="1"/>
  <c r="X1167" i="16"/>
  <c r="Z1167" i="16" l="1"/>
  <c r="X1168" i="16"/>
  <c r="Z1168" i="16" l="1"/>
  <c r="X1169" i="16"/>
  <c r="Z1169" i="16" l="1"/>
  <c r="X1170" i="16"/>
  <c r="X1171" i="16" l="1"/>
  <c r="Z1170" i="16"/>
  <c r="Z1171" i="16" l="1"/>
  <c r="X1172" i="16"/>
  <c r="Z1172" i="16" l="1"/>
  <c r="X1173" i="16"/>
  <c r="Z1173" i="16" l="1"/>
  <c r="X1174" i="16"/>
  <c r="X1175" i="16" l="1"/>
  <c r="Z1174" i="16"/>
  <c r="Z1175" i="16" l="1"/>
  <c r="X1176" i="16"/>
  <c r="Z1176" i="16" l="1"/>
  <c r="X1177" i="16"/>
  <c r="Z1177" i="16" l="1"/>
  <c r="X1178" i="16"/>
  <c r="Z1178" i="16" l="1"/>
  <c r="X1179" i="16"/>
  <c r="Z1179" i="16" l="1"/>
  <c r="X1180" i="16"/>
  <c r="Z1180" i="16" l="1"/>
  <c r="X1181" i="16"/>
  <c r="Z1181" i="16" l="1"/>
  <c r="X1182" i="16"/>
  <c r="X1183" i="16" l="1"/>
  <c r="Z1182" i="16"/>
  <c r="Z1183" i="16" l="1"/>
  <c r="X1184" i="16"/>
  <c r="Z1184" i="16" l="1"/>
  <c r="X1185" i="16"/>
  <c r="Z1185" i="16" l="1"/>
  <c r="X1186" i="16"/>
  <c r="X1187" i="16" l="1"/>
  <c r="Z1186" i="16"/>
  <c r="Z1187" i="16" l="1"/>
  <c r="X1188" i="16"/>
  <c r="Z1188" i="16" l="1"/>
  <c r="X1189" i="16"/>
  <c r="Z1189" i="16" l="1"/>
  <c r="X1190" i="16"/>
  <c r="X1191" i="16" l="1"/>
  <c r="Z1190" i="16"/>
  <c r="Z1191" i="16" l="1"/>
  <c r="X1192" i="16"/>
  <c r="Z1192" i="16" l="1"/>
  <c r="X1193" i="16"/>
  <c r="Z1193" i="16" l="1"/>
  <c r="X1194" i="16"/>
  <c r="Z1194" i="16" l="1"/>
  <c r="X1195" i="16"/>
  <c r="X1196" i="16" l="1"/>
  <c r="Z1195" i="16"/>
  <c r="Z1196" i="16" l="1"/>
  <c r="X1197" i="16"/>
  <c r="Z1197" i="16" l="1"/>
  <c r="X1198" i="16"/>
  <c r="Z1198" i="16" l="1"/>
  <c r="X1199" i="16"/>
  <c r="X1200" i="16" l="1"/>
  <c r="Z1199" i="16"/>
  <c r="Z1200" i="16" l="1"/>
  <c r="X1201" i="16"/>
  <c r="Z1201" i="16" l="1"/>
  <c r="X1202" i="16"/>
  <c r="Z1202" i="16" l="1"/>
  <c r="X1203" i="16"/>
  <c r="Z1203" i="16" l="1"/>
  <c r="X1204" i="16"/>
  <c r="Z1204" i="16" l="1"/>
  <c r="X1205" i="16"/>
  <c r="Z1205" i="16" l="1"/>
  <c r="X1206" i="16"/>
  <c r="X1207" i="16" l="1"/>
  <c r="Z1206" i="16"/>
  <c r="Z1207" i="16" l="1"/>
  <c r="X1208" i="16"/>
  <c r="Z1208" i="16" l="1"/>
  <c r="X1209" i="16"/>
  <c r="Z1209" i="16" l="1"/>
  <c r="X1210" i="16"/>
  <c r="Z1210" i="16" l="1"/>
  <c r="X1211" i="16"/>
  <c r="X1212" i="16" l="1"/>
  <c r="Z1211" i="16"/>
  <c r="Z1212" i="16" l="1"/>
  <c r="X1213" i="16"/>
  <c r="Z1213" i="16" l="1"/>
  <c r="X1214" i="16"/>
  <c r="Z1214" i="16" l="1"/>
  <c r="X1215" i="16"/>
  <c r="Z1215" i="16" l="1"/>
  <c r="X1216" i="16"/>
  <c r="Z1216" i="16" l="1"/>
  <c r="X1217" i="16"/>
  <c r="Z1217" i="16" l="1"/>
  <c r="X1218" i="16"/>
  <c r="Z1218" i="16" l="1"/>
  <c r="X1219" i="16"/>
  <c r="Z1219" i="16" l="1"/>
  <c r="X1220" i="16"/>
  <c r="Z1220" i="16" l="1"/>
  <c r="X1221" i="16"/>
  <c r="Z1221" i="16" l="1"/>
  <c r="X1222" i="16"/>
  <c r="X1223" i="16" l="1"/>
  <c r="Z1222" i="16"/>
  <c r="Z1223" i="16" l="1"/>
  <c r="X1224" i="16"/>
  <c r="Z1224" i="16" l="1"/>
  <c r="X1225" i="16"/>
  <c r="Z1225" i="16" l="1"/>
  <c r="X1226" i="16"/>
  <c r="Z1226" i="16" l="1"/>
  <c r="X1227" i="16"/>
  <c r="Z1227" i="16" l="1"/>
  <c r="X1228" i="16"/>
  <c r="Z1228" i="16" l="1"/>
  <c r="X1229" i="16"/>
  <c r="Z1229" i="16" l="1"/>
  <c r="X1230" i="16"/>
  <c r="Z1230" i="16" l="1"/>
  <c r="X1231" i="16"/>
  <c r="Z1231" i="16" l="1"/>
  <c r="X1232" i="16"/>
  <c r="Z1232" i="16" l="1"/>
  <c r="X1233" i="16"/>
  <c r="Z1233" i="16" l="1"/>
  <c r="X1234" i="16"/>
  <c r="Z1234" i="16" l="1"/>
  <c r="X1235" i="16"/>
  <c r="Z1235" i="16" l="1"/>
  <c r="X1236" i="16"/>
  <c r="Z1236" i="16" l="1"/>
  <c r="X1237" i="16"/>
  <c r="Z1237" i="16" l="1"/>
  <c r="X1238" i="16"/>
  <c r="X1239" i="16" l="1"/>
  <c r="Z1238" i="16"/>
  <c r="Z1239" i="16" l="1"/>
  <c r="X1240" i="16"/>
  <c r="Z1240" i="16" l="1"/>
  <c r="X1241" i="16"/>
  <c r="Z1241" i="16" l="1"/>
  <c r="X1242" i="16"/>
  <c r="Z1242" i="16" l="1"/>
  <c r="X1243" i="16"/>
  <c r="Z1243" i="16" l="1"/>
  <c r="X1244" i="16"/>
  <c r="Z1244" i="16" l="1"/>
  <c r="X1245" i="16"/>
  <c r="Z1245" i="16" l="1"/>
  <c r="X1246" i="16"/>
  <c r="Z1246" i="16" l="1"/>
  <c r="X1247" i="16"/>
  <c r="Z1247" i="16" l="1"/>
  <c r="X1248" i="16"/>
  <c r="Z1248" i="16" l="1"/>
  <c r="X1249" i="16"/>
  <c r="Z1249" i="16" l="1"/>
  <c r="X1250" i="16"/>
  <c r="Z1250" i="16" l="1"/>
  <c r="X1251" i="16"/>
  <c r="Z1251" i="16" l="1"/>
  <c r="X1252" i="16"/>
  <c r="Z1252" i="16" l="1"/>
  <c r="X1253" i="16"/>
  <c r="Z1253" i="16" l="1"/>
  <c r="X1254" i="16"/>
  <c r="X1255" i="16" l="1"/>
  <c r="Z1254" i="16"/>
  <c r="Z1255" i="16" l="1"/>
  <c r="X1256" i="16"/>
  <c r="Z1256" i="16" l="1"/>
  <c r="X1257" i="16"/>
  <c r="Z1257" i="16" l="1"/>
  <c r="X1258" i="16"/>
  <c r="Z1258" i="16" l="1"/>
  <c r="X1259" i="16"/>
  <c r="Z1259" i="16" l="1"/>
  <c r="X1260" i="16"/>
  <c r="Z1260" i="16" l="1"/>
  <c r="X1261" i="16"/>
  <c r="Z1261" i="16" l="1"/>
  <c r="X1262" i="16"/>
  <c r="Z1262" i="16" l="1"/>
  <c r="X1263" i="16"/>
  <c r="Z1263" i="16" l="1"/>
  <c r="X1264" i="16"/>
  <c r="Z1264" i="16" l="1"/>
  <c r="X1265" i="16"/>
  <c r="Z1265" i="16" l="1"/>
  <c r="X1266" i="16"/>
  <c r="Z1266" i="16" l="1"/>
  <c r="X1267" i="16"/>
  <c r="Z1267" i="16" l="1"/>
  <c r="X1268" i="16"/>
  <c r="Z1268" i="16" l="1"/>
  <c r="X1269" i="16"/>
  <c r="Z1269" i="16" l="1"/>
  <c r="X1270" i="16"/>
  <c r="X1271" i="16" l="1"/>
  <c r="Z1270" i="16"/>
  <c r="Z1271" i="16" l="1"/>
  <c r="X1272" i="16"/>
  <c r="Z1272" i="16" l="1"/>
  <c r="X1273" i="16"/>
  <c r="Z1273" i="16" l="1"/>
  <c r="X1274" i="16"/>
  <c r="Z1274" i="16" l="1"/>
  <c r="X1275" i="16"/>
  <c r="X1276" i="16" l="1"/>
  <c r="Z1275" i="16"/>
  <c r="Z1276" i="16" l="1"/>
  <c r="X1277" i="16"/>
  <c r="Z1277" i="16" l="1"/>
  <c r="X1278" i="16"/>
  <c r="Z1278" i="16" l="1"/>
  <c r="X1279" i="16"/>
  <c r="Z1279" i="16" l="1"/>
  <c r="X1280" i="16"/>
  <c r="Z1280" i="16" l="1"/>
  <c r="X1281" i="16"/>
  <c r="Z1281" i="16" l="1"/>
  <c r="X1282" i="16"/>
  <c r="Z1282" i="16" l="1"/>
  <c r="X1283" i="16"/>
  <c r="Z1283" i="16" l="1"/>
  <c r="X1284" i="16"/>
  <c r="Z1284" i="16" l="1"/>
  <c r="X1285" i="16"/>
  <c r="Z1285" i="16" l="1"/>
  <c r="X1286" i="16"/>
  <c r="X1287" i="16" l="1"/>
  <c r="Z1286" i="16"/>
  <c r="Z1287" i="16" l="1"/>
  <c r="X1288" i="16"/>
  <c r="Z1288" i="16" l="1"/>
  <c r="X1289" i="16"/>
  <c r="Z1289" i="16" l="1"/>
  <c r="X1290" i="16"/>
  <c r="Z1290" i="16" l="1"/>
  <c r="X1291" i="16"/>
  <c r="Z1291" i="16" l="1"/>
  <c r="X1292" i="16"/>
  <c r="Z1292" i="16" l="1"/>
  <c r="X1293" i="16"/>
  <c r="Z1293" i="16" l="1"/>
  <c r="X1294" i="16"/>
  <c r="Z1294" i="16" l="1"/>
  <c r="X1295" i="16"/>
  <c r="Z1295" i="16" l="1"/>
  <c r="X1296" i="16"/>
  <c r="Z1296" i="16" l="1"/>
  <c r="X1297" i="16"/>
  <c r="Z1297" i="16" l="1"/>
  <c r="X1298" i="16"/>
  <c r="Z1298" i="16" l="1"/>
  <c r="X1299" i="16"/>
  <c r="Z1299" i="16" l="1"/>
  <c r="X1300" i="16"/>
  <c r="Z1300" i="16" l="1"/>
  <c r="X1301" i="16"/>
  <c r="Z1301" i="16" l="1"/>
  <c r="X1302" i="16"/>
  <c r="X1303" i="16" l="1"/>
  <c r="Z1302" i="16"/>
  <c r="Z1303" i="16" l="1"/>
  <c r="X1304" i="16"/>
  <c r="Z1304" i="16" l="1"/>
  <c r="X1305" i="16"/>
  <c r="Z1305" i="16" l="1"/>
  <c r="X1306" i="16"/>
  <c r="Z1306" i="16" l="1"/>
  <c r="X1307" i="16"/>
  <c r="Z1307" i="16" l="1"/>
  <c r="X1308" i="16"/>
  <c r="Z1308" i="16" l="1"/>
  <c r="X1309" i="16"/>
  <c r="Z1309" i="16" l="1"/>
  <c r="X1310" i="16"/>
  <c r="Z1310" i="16" l="1"/>
  <c r="X1311" i="16"/>
  <c r="Z1311" i="16" l="1"/>
  <c r="X1312" i="16"/>
  <c r="Z1312" i="16" l="1"/>
  <c r="X1313" i="16"/>
  <c r="Z1313" i="16" l="1"/>
  <c r="X1314" i="16"/>
  <c r="Z1314" i="16" l="1"/>
  <c r="X1315" i="16"/>
  <c r="Z1315" i="16" l="1"/>
  <c r="X1316" i="16"/>
  <c r="Z1316" i="16" l="1"/>
  <c r="X1317" i="16"/>
  <c r="Z1317" i="16" l="1"/>
  <c r="X1318" i="16"/>
  <c r="X1319" i="16" l="1"/>
  <c r="Z1318" i="16"/>
  <c r="Z1319" i="16" l="1"/>
  <c r="X1320" i="16"/>
  <c r="Z1320" i="16" l="1"/>
  <c r="X1321" i="16"/>
  <c r="Z1321" i="16" l="1"/>
  <c r="X1322" i="16"/>
  <c r="Z1322" i="16" l="1"/>
  <c r="X1323" i="16"/>
  <c r="Z1323" i="16" l="1"/>
  <c r="X1324" i="16"/>
  <c r="Z1324" i="16" l="1"/>
  <c r="X1325" i="16"/>
  <c r="Z1325" i="16" l="1"/>
  <c r="X1326" i="16"/>
  <c r="Z1326" i="16" l="1"/>
  <c r="X1327" i="16"/>
  <c r="Z1327" i="16" l="1"/>
  <c r="X1328" i="16"/>
  <c r="Z1328" i="16" l="1"/>
  <c r="X1329" i="16"/>
  <c r="Z1329" i="16" l="1"/>
  <c r="X1330" i="16"/>
  <c r="Z1330" i="16" l="1"/>
  <c r="X1331" i="16"/>
  <c r="Z1331" i="16" l="1"/>
  <c r="X1332" i="16"/>
  <c r="Z1332" i="16" l="1"/>
  <c r="X1333" i="16"/>
  <c r="Z1333" i="16" l="1"/>
  <c r="X1334" i="16"/>
  <c r="X1335" i="16" l="1"/>
  <c r="Z1334" i="16"/>
  <c r="Z1335" i="16" l="1"/>
  <c r="X1336" i="16"/>
  <c r="Z1336" i="16" l="1"/>
  <c r="X1337" i="16"/>
  <c r="Z1337" i="16" l="1"/>
  <c r="X1338" i="16"/>
  <c r="Z1338" i="16" l="1"/>
  <c r="X1339" i="16"/>
  <c r="X1340" i="16" l="1"/>
  <c r="Z1339" i="16"/>
  <c r="Z1340" i="16" l="1"/>
  <c r="X1341" i="16"/>
  <c r="Z1341" i="16" l="1"/>
  <c r="X1342" i="16"/>
  <c r="Z1342" i="16" l="1"/>
  <c r="X1343" i="16"/>
  <c r="Z1343" i="16" l="1"/>
  <c r="X1344" i="16"/>
  <c r="Z1344" i="16" l="1"/>
  <c r="X1345" i="16"/>
  <c r="Z1345" i="16" l="1"/>
  <c r="X1346" i="16"/>
  <c r="Z1346" i="16" l="1"/>
  <c r="X1347" i="16"/>
  <c r="Z1347" i="16" l="1"/>
  <c r="X1348" i="16"/>
  <c r="Z1348" i="16" l="1"/>
  <c r="X1349" i="16"/>
  <c r="Z1349" i="16" l="1"/>
  <c r="X1350" i="16"/>
  <c r="X1351" i="16" l="1"/>
  <c r="Z1350" i="16"/>
  <c r="Z1351" i="16" l="1"/>
  <c r="X1352" i="16"/>
  <c r="Z1352" i="16" l="1"/>
  <c r="X1353" i="16"/>
  <c r="Z1353" i="16" l="1"/>
  <c r="X1354" i="16"/>
  <c r="Z1354" i="16" l="1"/>
  <c r="X1355" i="16"/>
  <c r="Z1355" i="16" l="1"/>
  <c r="X1356" i="16"/>
  <c r="Z1356" i="16" l="1"/>
  <c r="X1357" i="16"/>
  <c r="Z1357" i="16" l="1"/>
  <c r="X1358" i="16"/>
  <c r="Z1358" i="16" l="1"/>
  <c r="X1359" i="16"/>
  <c r="Z1359" i="16" l="1"/>
  <c r="X1360" i="16"/>
  <c r="Z1360" i="16" l="1"/>
  <c r="X1361" i="16"/>
  <c r="Z1361" i="16" l="1"/>
  <c r="X1362" i="16"/>
  <c r="Z1362" i="16" l="1"/>
  <c r="X1363" i="16"/>
  <c r="Z1363" i="16" l="1"/>
  <c r="X1364" i="16"/>
  <c r="Z1364" i="16" l="1"/>
  <c r="X1365" i="16"/>
  <c r="Z1365" i="16" l="1"/>
  <c r="X1366" i="16"/>
  <c r="X1367" i="16" l="1"/>
  <c r="Z1366" i="16"/>
  <c r="Z1367" i="16" l="1"/>
  <c r="X1368" i="16"/>
  <c r="Z1368" i="16" l="1"/>
  <c r="X1369" i="16"/>
  <c r="Z1369" i="16" l="1"/>
  <c r="X1370" i="16"/>
  <c r="Z1370" i="16" l="1"/>
  <c r="X1371" i="16"/>
  <c r="Z1371" i="16" l="1"/>
  <c r="X1372" i="16"/>
  <c r="Z1372" i="16" l="1"/>
  <c r="X1373" i="16"/>
  <c r="Z1373" i="16" l="1"/>
  <c r="X1374" i="16"/>
  <c r="Z1374" i="16" l="1"/>
  <c r="X1375" i="16"/>
  <c r="Z1375" i="16" l="1"/>
  <c r="X1376" i="16"/>
  <c r="Z1376" i="16" l="1"/>
  <c r="X1377" i="16"/>
  <c r="Z1377" i="16" l="1"/>
  <c r="X1378" i="16"/>
  <c r="Z1378" i="16" l="1"/>
  <c r="X1379" i="16"/>
  <c r="Z1379" i="16" l="1"/>
  <c r="X1380" i="16"/>
  <c r="Z1380" i="16" l="1"/>
  <c r="X1381" i="16"/>
  <c r="Z1381" i="16" l="1"/>
  <c r="X1382" i="16"/>
  <c r="X1383" i="16" l="1"/>
  <c r="Z1382" i="16"/>
  <c r="Z1383" i="16" l="1"/>
  <c r="X1384" i="16"/>
  <c r="Z1384" i="16" l="1"/>
  <c r="X1385" i="16"/>
  <c r="Z1385" i="16" l="1"/>
  <c r="X1386" i="16"/>
  <c r="Z1386" i="16" l="1"/>
  <c r="X1387" i="16"/>
  <c r="Z1387" i="16" l="1"/>
  <c r="X1388" i="16"/>
  <c r="Z1388" i="16" l="1"/>
  <c r="X1389" i="16"/>
  <c r="Z1389" i="16" l="1"/>
  <c r="X1390" i="16"/>
  <c r="Z1390" i="16" l="1"/>
  <c r="X1391" i="16"/>
  <c r="Z1391" i="16" l="1"/>
  <c r="X1392" i="16"/>
  <c r="Z1392" i="16" l="1"/>
  <c r="X1393" i="16"/>
  <c r="Z1393" i="16" l="1"/>
  <c r="X1394" i="16"/>
  <c r="Z1394" i="16" l="1"/>
  <c r="X1395" i="16"/>
  <c r="Z1395" i="16" l="1"/>
  <c r="X1396" i="16"/>
  <c r="Z1396" i="16" l="1"/>
  <c r="X1397" i="16"/>
  <c r="Z1397" i="16" l="1"/>
  <c r="X1398" i="16"/>
  <c r="X1399" i="16" l="1"/>
  <c r="Z1398" i="16"/>
  <c r="Z1399" i="16" l="1"/>
  <c r="X1400" i="16"/>
  <c r="Z1400" i="16" l="1"/>
  <c r="X1401" i="16"/>
  <c r="Z1401" i="16" l="1"/>
  <c r="X1402" i="16"/>
  <c r="Z1402" i="16" l="1"/>
  <c r="X1403" i="16"/>
  <c r="X1404" i="16" l="1"/>
  <c r="Z1403" i="16"/>
  <c r="Z1404" i="16" l="1"/>
  <c r="X1405" i="16"/>
  <c r="Z1405" i="16" l="1"/>
  <c r="X1406" i="16"/>
  <c r="Z1406" i="16" l="1"/>
  <c r="X1407" i="16"/>
  <c r="Z1407" i="16" l="1"/>
  <c r="X1408" i="16"/>
  <c r="Z1408" i="16" l="1"/>
  <c r="X1409" i="16"/>
  <c r="Z1409" i="16" l="1"/>
  <c r="X1410" i="16"/>
  <c r="Z1410" i="16" l="1"/>
  <c r="X1411" i="16"/>
  <c r="Z1411" i="16" l="1"/>
  <c r="X1412" i="16"/>
  <c r="Z1412" i="16" l="1"/>
  <c r="X1413" i="16"/>
  <c r="Z1413" i="16" l="1"/>
  <c r="X1414" i="16"/>
  <c r="X1415" i="16" l="1"/>
  <c r="Z1414" i="16"/>
  <c r="Z1415" i="16" l="1"/>
  <c r="X1416" i="16"/>
  <c r="Z1416" i="16" l="1"/>
  <c r="X1417" i="16"/>
  <c r="Z1417" i="16" l="1"/>
  <c r="X1418" i="16"/>
  <c r="Z1418" i="16" l="1"/>
  <c r="X1419" i="16"/>
  <c r="Z1419" i="16" l="1"/>
  <c r="X1420" i="16"/>
  <c r="Z1420" i="16" l="1"/>
  <c r="X1421" i="16"/>
  <c r="Z1421" i="16" l="1"/>
  <c r="X1422" i="16"/>
  <c r="Z1422" i="16" l="1"/>
  <c r="X1423" i="16"/>
  <c r="Z1423" i="16" l="1"/>
  <c r="X1424" i="16"/>
  <c r="Z1424" i="16" l="1"/>
  <c r="X1425" i="16"/>
  <c r="Z1425" i="16" l="1"/>
  <c r="X1426" i="16"/>
  <c r="Z1426" i="16" l="1"/>
  <c r="X1427" i="16"/>
  <c r="Z1427" i="16" l="1"/>
  <c r="X1428" i="16"/>
  <c r="Z1428" i="16" l="1"/>
  <c r="X1429" i="16"/>
  <c r="Z1429" i="16" l="1"/>
  <c r="X1430" i="16"/>
  <c r="X1431" i="16" l="1"/>
  <c r="Z1430" i="16"/>
  <c r="Z1431" i="16" l="1"/>
  <c r="X1432" i="16"/>
  <c r="Z1432" i="16" l="1"/>
  <c r="X1433" i="16"/>
  <c r="Z1433" i="16" l="1"/>
  <c r="X1434" i="16"/>
  <c r="Z1434" i="16" l="1"/>
  <c r="X1435" i="16"/>
  <c r="Z1435" i="16" l="1"/>
  <c r="X1436" i="16"/>
  <c r="Z1436" i="16" l="1"/>
  <c r="X1437" i="16"/>
  <c r="Z1437" i="16" l="1"/>
  <c r="X1438" i="16"/>
  <c r="Z1438" i="16" l="1"/>
  <c r="X1439" i="16"/>
  <c r="Z1439" i="16" l="1"/>
  <c r="X1440" i="16"/>
  <c r="Z1440" i="16" l="1"/>
  <c r="X1441" i="16"/>
  <c r="Z1441" i="16" l="1"/>
  <c r="X1442" i="16"/>
  <c r="Z1442" i="16" l="1"/>
  <c r="X1443" i="16"/>
  <c r="Z1443" i="16" l="1"/>
  <c r="X1444" i="16"/>
  <c r="Z1444" i="16" l="1"/>
  <c r="X1445" i="16"/>
  <c r="Z1445" i="16" l="1"/>
  <c r="X1446" i="16"/>
  <c r="X1447" i="16" l="1"/>
  <c r="Z1446" i="16"/>
  <c r="Z1447" i="16" l="1"/>
  <c r="X1448" i="16"/>
  <c r="Z1448" i="16" l="1"/>
  <c r="X1449" i="16"/>
  <c r="Z1449" i="16" l="1"/>
  <c r="X1450" i="16"/>
  <c r="Z1450" i="16" l="1"/>
  <c r="X1451" i="16"/>
  <c r="Z1451" i="16" l="1"/>
  <c r="X1452" i="16"/>
  <c r="Z1452" i="16" l="1"/>
  <c r="X1453" i="16"/>
  <c r="Z1453" i="16" l="1"/>
  <c r="X1454" i="16"/>
  <c r="Z1454" i="16" l="1"/>
  <c r="X1455" i="16"/>
  <c r="Z1455" i="16" l="1"/>
  <c r="X1456" i="16"/>
  <c r="Z1456" i="16" l="1"/>
  <c r="X1457" i="16"/>
  <c r="Z1457" i="16" l="1"/>
  <c r="X1458" i="16"/>
  <c r="Z1458" i="16" l="1"/>
  <c r="X1459" i="16"/>
  <c r="Z1459" i="16" l="1"/>
  <c r="X1460" i="16"/>
  <c r="Z1460" i="16" l="1"/>
  <c r="X1461" i="16"/>
  <c r="Z1461" i="16" l="1"/>
  <c r="X1462" i="16"/>
  <c r="X1463" i="16" l="1"/>
  <c r="Z1462" i="16"/>
  <c r="Z1463" i="16" l="1"/>
  <c r="X1464" i="16"/>
  <c r="Z1464" i="16" l="1"/>
  <c r="X1465" i="16"/>
  <c r="Z1465" i="16" l="1"/>
  <c r="X1466" i="16"/>
  <c r="Z1466" i="16" l="1"/>
  <c r="X1467" i="16"/>
  <c r="X1468" i="16" l="1"/>
  <c r="Z1467" i="16"/>
  <c r="Z1468" i="16" l="1"/>
  <c r="X1469" i="16"/>
  <c r="Z1469" i="16" l="1"/>
  <c r="X1470" i="16"/>
  <c r="Z1470" i="16" l="1"/>
  <c r="X1471" i="16"/>
  <c r="Z1471" i="16" l="1"/>
  <c r="X1472" i="16"/>
  <c r="Z1472" i="16" l="1"/>
  <c r="X1473" i="16"/>
  <c r="Z1473" i="16" l="1"/>
  <c r="X1474" i="16"/>
  <c r="Z1474" i="16" l="1"/>
  <c r="X1475" i="16"/>
  <c r="Z1475" i="16" l="1"/>
  <c r="X1476" i="16"/>
  <c r="Z1476" i="16" l="1"/>
  <c r="X1477" i="16"/>
  <c r="Z1477" i="16" l="1"/>
  <c r="X1478" i="16"/>
  <c r="X1479" i="16" l="1"/>
  <c r="Z1478" i="16"/>
  <c r="Z1479" i="16" l="1"/>
  <c r="X1480" i="16"/>
  <c r="Z1480" i="16" l="1"/>
  <c r="X1481" i="16"/>
  <c r="Z1481" i="16" l="1"/>
  <c r="X1482" i="16"/>
  <c r="Z1482" i="16" l="1"/>
  <c r="X1483" i="16"/>
  <c r="Z1483" i="16" l="1"/>
  <c r="X1484" i="16"/>
  <c r="Z1484" i="16" l="1"/>
  <c r="X1485" i="16"/>
  <c r="Z1485" i="16" l="1"/>
  <c r="X1486" i="16"/>
  <c r="Z1486" i="16" l="1"/>
  <c r="X1487" i="16"/>
  <c r="Z1487" i="16" l="1"/>
  <c r="X1488" i="16"/>
  <c r="Z1488" i="16" l="1"/>
  <c r="X1489" i="16"/>
  <c r="Z1489" i="16" l="1"/>
  <c r="X1490" i="16"/>
  <c r="Z1490" i="16" l="1"/>
  <c r="X1491" i="16"/>
  <c r="Z1491" i="16" l="1"/>
  <c r="X1492" i="16"/>
  <c r="Z1492" i="16" l="1"/>
  <c r="X1493" i="16"/>
  <c r="Z1493" i="16" l="1"/>
  <c r="X1494" i="16"/>
  <c r="X1495" i="16" l="1"/>
  <c r="Z1494" i="16"/>
  <c r="Z1495" i="16" l="1"/>
  <c r="X1496" i="16"/>
  <c r="Z1496" i="16" l="1"/>
  <c r="X1497" i="16"/>
  <c r="Z1497" i="16" l="1"/>
  <c r="X1498" i="16"/>
  <c r="Z1498" i="16" l="1"/>
  <c r="X1499" i="16"/>
  <c r="Z1499" i="16" l="1"/>
  <c r="X1500" i="16"/>
  <c r="Z1500" i="16" l="1"/>
  <c r="X1501" i="16"/>
  <c r="Z1501" i="16" l="1"/>
  <c r="X1502" i="16"/>
  <c r="Z1502" i="16" l="1"/>
  <c r="X1503" i="16"/>
  <c r="Z1503" i="16" l="1"/>
  <c r="X1504" i="16"/>
  <c r="Z1504" i="16" l="1"/>
  <c r="X1505" i="16"/>
  <c r="Z1505" i="16" l="1"/>
  <c r="X1506" i="16"/>
  <c r="Z1506" i="16" l="1"/>
  <c r="X1507" i="16"/>
  <c r="Z1507" i="16" l="1"/>
  <c r="X1508" i="16"/>
  <c r="Z1508" i="16" l="1"/>
  <c r="X1509" i="16"/>
  <c r="Z1509" i="16" l="1"/>
  <c r="X1510" i="16"/>
  <c r="X1511" i="16" l="1"/>
  <c r="Z1510" i="16"/>
  <c r="Z1511" i="16" l="1"/>
  <c r="X1512" i="16"/>
  <c r="Z1512" i="16" l="1"/>
  <c r="X1513" i="16"/>
  <c r="Z1513" i="16" l="1"/>
  <c r="X1514" i="16"/>
  <c r="X1515" i="16" l="1"/>
  <c r="Z1514" i="16"/>
  <c r="Z1515" i="16" l="1"/>
  <c r="X1516" i="16"/>
  <c r="Z1516" i="16" l="1"/>
  <c r="X1517" i="16"/>
  <c r="Z1517" i="16" l="1"/>
  <c r="X1518" i="16"/>
  <c r="Z1518" i="16" l="1"/>
  <c r="X1519" i="16"/>
  <c r="Z1519" i="16" l="1"/>
  <c r="X1520" i="16"/>
  <c r="Z1520" i="16" l="1"/>
  <c r="X1521" i="16"/>
  <c r="Z1521" i="16" l="1"/>
  <c r="X1522" i="16"/>
  <c r="Z1522" i="16" l="1"/>
  <c r="X1523" i="16"/>
  <c r="Z1523" i="16" l="1"/>
  <c r="X1524" i="16"/>
  <c r="Z1524" i="16" l="1"/>
  <c r="X1525" i="16"/>
  <c r="Z1525" i="16" l="1"/>
  <c r="X1526" i="16"/>
  <c r="X1527" i="16" l="1"/>
  <c r="Z1526" i="16"/>
  <c r="Z1527" i="16" l="1"/>
  <c r="X1528" i="16"/>
  <c r="Z1528" i="16" l="1"/>
  <c r="X1529" i="16"/>
  <c r="Z1529" i="16" l="1"/>
  <c r="X1530" i="16"/>
  <c r="X1531" i="16" l="1"/>
  <c r="Z1530" i="16"/>
  <c r="Z1531" i="16" l="1"/>
  <c r="X1532" i="16"/>
  <c r="Z1532" i="16" l="1"/>
  <c r="X1533" i="16"/>
  <c r="Z1533" i="16" l="1"/>
  <c r="X1534" i="16"/>
  <c r="Z1534" i="16" l="1"/>
  <c r="X1535" i="16"/>
  <c r="Z1535" i="16" l="1"/>
  <c r="X1536" i="16"/>
  <c r="Z1536" i="16" l="1"/>
  <c r="X1537" i="16"/>
  <c r="Z1537" i="16" l="1"/>
  <c r="X1538" i="16"/>
  <c r="Z1538" i="16" l="1"/>
  <c r="X1539" i="16"/>
  <c r="Z1539" i="16" l="1"/>
  <c r="X1540" i="16"/>
  <c r="Z1540" i="16" l="1"/>
  <c r="X1541" i="16"/>
  <c r="Z1541" i="16" l="1"/>
  <c r="X1542" i="16"/>
  <c r="X1543" i="16" l="1"/>
  <c r="Z1542" i="16"/>
  <c r="Z1543" i="16" l="1"/>
  <c r="X1544" i="16"/>
  <c r="Z1544" i="16" l="1"/>
  <c r="X1545" i="16"/>
  <c r="Z1545" i="16" l="1"/>
  <c r="X1546" i="16"/>
  <c r="X1547" i="16" l="1"/>
  <c r="Z1546" i="16"/>
  <c r="X1548" i="16" l="1"/>
  <c r="Z1547" i="16"/>
  <c r="Z1548" i="16" l="1"/>
  <c r="X1549" i="16"/>
  <c r="Z1549" i="16" l="1"/>
  <c r="X1550" i="16"/>
  <c r="Z1550" i="16" l="1"/>
  <c r="X1551" i="16"/>
  <c r="Z1551" i="16" l="1"/>
  <c r="X1552" i="16"/>
  <c r="Z1552" i="16" l="1"/>
  <c r="X1553" i="16"/>
  <c r="Z1553" i="16" l="1"/>
  <c r="X1554" i="16"/>
  <c r="Z1554" i="16" l="1"/>
  <c r="X1555" i="16"/>
  <c r="Z1555" i="16" l="1"/>
  <c r="X1556" i="16"/>
  <c r="Z1556" i="16" l="1"/>
  <c r="X1557" i="16"/>
  <c r="Z1557" i="16" l="1"/>
  <c r="X1558" i="16"/>
  <c r="X1559" i="16" l="1"/>
  <c r="Z1558" i="16"/>
  <c r="Z1559" i="16" l="1"/>
  <c r="X1560" i="16"/>
  <c r="Z1560" i="16" l="1"/>
  <c r="X1561" i="16"/>
  <c r="Z1561" i="16" l="1"/>
  <c r="X1562" i="16"/>
  <c r="X1563" i="16" l="1"/>
  <c r="Z1562" i="16"/>
  <c r="X1564" i="16" l="1"/>
  <c r="Z1563" i="16"/>
  <c r="Z1564" i="16" l="1"/>
  <c r="X1565" i="16"/>
  <c r="Z1565" i="16" l="1"/>
  <c r="X1566" i="16"/>
  <c r="Z1566" i="16" l="1"/>
  <c r="X1567" i="16"/>
  <c r="Z1567" i="16" l="1"/>
  <c r="X1568" i="16"/>
  <c r="Z1568" i="16" l="1"/>
  <c r="X1569" i="16"/>
  <c r="Z1569" i="16" l="1"/>
  <c r="X1570" i="16"/>
  <c r="Z1570" i="16" l="1"/>
  <c r="X1571" i="16"/>
  <c r="Z1571" i="16" l="1"/>
  <c r="X1572" i="16"/>
  <c r="Z1572" i="16" l="1"/>
  <c r="X1573" i="16"/>
  <c r="Z1573" i="16" l="1"/>
  <c r="X1574" i="16"/>
  <c r="X1575" i="16" l="1"/>
  <c r="Z1574" i="16"/>
  <c r="Z1575" i="16" l="1"/>
  <c r="X1576" i="16"/>
  <c r="Z1576" i="16" l="1"/>
  <c r="X1577" i="16"/>
  <c r="Z1577" i="16" l="1"/>
  <c r="X1578" i="16"/>
  <c r="X1579" i="16" l="1"/>
  <c r="Z1578" i="16"/>
  <c r="Z1579" i="16" l="1"/>
  <c r="X1580" i="16"/>
  <c r="Z1580" i="16" l="1"/>
  <c r="X1581" i="16"/>
  <c r="Z1581" i="16" l="1"/>
  <c r="X1582" i="16"/>
  <c r="Z1582" i="16" l="1"/>
  <c r="X1583" i="16"/>
  <c r="Z1583" i="16" l="1"/>
  <c r="X1584" i="16"/>
  <c r="Z1584" i="16" l="1"/>
  <c r="X1585" i="16"/>
  <c r="Z1585" i="16" l="1"/>
  <c r="X1586" i="16"/>
  <c r="Z1586" i="16" l="1"/>
  <c r="X1587" i="16"/>
  <c r="Z1587" i="16" l="1"/>
  <c r="X1588" i="16"/>
  <c r="Z1588" i="16" l="1"/>
  <c r="X1589" i="16"/>
  <c r="Z1589" i="16" l="1"/>
  <c r="X1590" i="16"/>
  <c r="X1591" i="16" l="1"/>
  <c r="Z1590" i="16"/>
  <c r="Z1591" i="16" l="1"/>
  <c r="X1592" i="16"/>
  <c r="Z1592" i="16" l="1"/>
  <c r="X1593" i="16"/>
  <c r="Z1593" i="16" l="1"/>
  <c r="X1594" i="16"/>
  <c r="X1595" i="16" l="1"/>
  <c r="Z1594" i="16"/>
  <c r="Z1595" i="16" l="1"/>
  <c r="X1596" i="16"/>
  <c r="Z1596" i="16" l="1"/>
  <c r="X1597" i="16"/>
  <c r="Z1597" i="16" l="1"/>
  <c r="X1598" i="16"/>
  <c r="Z1598" i="16" l="1"/>
  <c r="X1599" i="16"/>
  <c r="Z1599" i="16" l="1"/>
  <c r="X1600" i="16"/>
  <c r="Z1600" i="16" l="1"/>
  <c r="X1601" i="16"/>
  <c r="Z1601" i="16" l="1"/>
  <c r="X1602" i="16"/>
  <c r="Z1602" i="16" l="1"/>
  <c r="X1603" i="16"/>
  <c r="Z1603" i="16" l="1"/>
  <c r="X1604" i="16"/>
  <c r="Z1604" i="16" l="1"/>
  <c r="X1605" i="16"/>
  <c r="Z1605" i="16" l="1"/>
  <c r="X1606" i="16"/>
  <c r="X1607" i="16" l="1"/>
  <c r="Z1606" i="16"/>
  <c r="Z1607" i="16" l="1"/>
  <c r="X1608" i="16"/>
  <c r="Z1608" i="16" l="1"/>
  <c r="X1609" i="16"/>
  <c r="Z1609" i="16" l="1"/>
  <c r="X1610" i="16"/>
  <c r="X1611" i="16" l="1"/>
  <c r="Z1610" i="16"/>
  <c r="Z1611" i="16" l="1"/>
  <c r="X1612" i="16"/>
  <c r="Z1612" i="16" l="1"/>
  <c r="X1613" i="16"/>
  <c r="X1614" i="16" l="1"/>
  <c r="Z1613" i="16"/>
  <c r="Z1614" i="16" l="1"/>
  <c r="X1615" i="16"/>
  <c r="Z1615" i="16" l="1"/>
  <c r="X1616" i="16"/>
  <c r="Z1616" i="16" l="1"/>
  <c r="X1617" i="16"/>
  <c r="Z1617" i="16" l="1"/>
  <c r="X1618" i="16"/>
  <c r="Z1618" i="16" l="1"/>
  <c r="X1619" i="16"/>
  <c r="Z1619" i="16" l="1"/>
  <c r="X1620" i="16"/>
  <c r="Z1620" i="16" l="1"/>
  <c r="X1621" i="16"/>
  <c r="Z1621" i="16" l="1"/>
  <c r="X1622" i="16"/>
  <c r="X1623" i="16" l="1"/>
  <c r="Z1622" i="16"/>
  <c r="Z1623" i="16" l="1"/>
  <c r="X1624" i="16"/>
  <c r="Z1624" i="16" l="1"/>
  <c r="X1625" i="16"/>
  <c r="Z1625" i="16" l="1"/>
  <c r="X1626" i="16"/>
  <c r="X1627" i="16" l="1"/>
  <c r="Z1626" i="16"/>
  <c r="Z1627" i="16" l="1"/>
  <c r="X1628" i="16"/>
  <c r="Z1628" i="16" l="1"/>
  <c r="X1629" i="16"/>
  <c r="X1630" i="16" l="1"/>
  <c r="Z1629" i="16"/>
  <c r="Z1630" i="16" l="1"/>
  <c r="X1631" i="16"/>
  <c r="Z1631" i="16" l="1"/>
  <c r="X1632" i="16"/>
  <c r="Z1632" i="16" l="1"/>
  <c r="X1633" i="16"/>
  <c r="Z1633" i="16" l="1"/>
  <c r="X1634" i="16"/>
  <c r="Z1634" i="16" l="1"/>
  <c r="X1635" i="16"/>
  <c r="Z1635" i="16" l="1"/>
  <c r="X1636" i="16"/>
  <c r="Z1636" i="16" l="1"/>
  <c r="X1637" i="16"/>
  <c r="Z1637" i="16" l="1"/>
  <c r="X1638" i="16"/>
  <c r="X1639" i="16" l="1"/>
  <c r="Z1638" i="16"/>
  <c r="Z1639" i="16" l="1"/>
  <c r="X1640" i="16"/>
  <c r="Z1640" i="16" l="1"/>
  <c r="X1641" i="16"/>
  <c r="Z1641" i="16" l="1"/>
  <c r="X1642" i="16"/>
  <c r="X1643" i="16" l="1"/>
  <c r="Z1642" i="16"/>
  <c r="Z1643" i="16" l="1"/>
  <c r="X1644" i="16"/>
  <c r="Z1644" i="16" l="1"/>
  <c r="X1645" i="16"/>
  <c r="X1646" i="16" l="1"/>
  <c r="Z1645" i="16"/>
  <c r="Z1646" i="16" l="1"/>
  <c r="X1647" i="16"/>
  <c r="Z1647" i="16" l="1"/>
  <c r="X1648" i="16"/>
  <c r="Z1648" i="16" l="1"/>
  <c r="X1649" i="16"/>
  <c r="Z1649" i="16" l="1"/>
  <c r="X1650" i="16"/>
  <c r="Z1650" i="16" l="1"/>
  <c r="X1651" i="16"/>
  <c r="Z1651" i="16" l="1"/>
  <c r="X1652" i="16"/>
  <c r="Z1652" i="16" l="1"/>
  <c r="X1653" i="16"/>
  <c r="Z1653" i="16" l="1"/>
  <c r="X1654" i="16"/>
  <c r="X1655" i="16" l="1"/>
  <c r="Z1654" i="16"/>
  <c r="Z1655" i="16" l="1"/>
  <c r="X1656" i="16"/>
  <c r="Z1656" i="16" l="1"/>
  <c r="X1657" i="16"/>
  <c r="Z1657" i="16" l="1"/>
  <c r="X1658" i="16"/>
  <c r="X1659" i="16" l="1"/>
  <c r="Z1658" i="16"/>
  <c r="X1660" i="16" l="1"/>
  <c r="Z1659" i="16"/>
  <c r="Z1660" i="16" l="1"/>
  <c r="X1661" i="16"/>
  <c r="X1662" i="16" l="1"/>
  <c r="Z1661" i="16"/>
  <c r="Z1662" i="16" l="1"/>
  <c r="X1663" i="16"/>
  <c r="Z1663" i="16" l="1"/>
  <c r="X1664" i="16"/>
  <c r="Z1664" i="16" l="1"/>
  <c r="X1665" i="16"/>
  <c r="Z1665" i="16" l="1"/>
  <c r="X1666" i="16"/>
  <c r="Z1666" i="16" l="1"/>
  <c r="X1667" i="16"/>
  <c r="Z1667" i="16" l="1"/>
  <c r="X1668" i="16"/>
  <c r="Z1668" i="16" l="1"/>
  <c r="X1669" i="16"/>
  <c r="Z1669" i="16" l="1"/>
  <c r="X1670" i="16"/>
  <c r="X1671" i="16" l="1"/>
  <c r="Z1670" i="16"/>
  <c r="Z1671" i="16" l="1"/>
  <c r="X1672" i="16"/>
  <c r="Z1672" i="16" l="1"/>
  <c r="X1673" i="16"/>
  <c r="Z1673" i="16" l="1"/>
  <c r="X1674" i="16"/>
  <c r="X1675" i="16" l="1"/>
  <c r="Z1674" i="16"/>
  <c r="Z1675" i="16" l="1"/>
  <c r="X1676" i="16"/>
  <c r="Z1676" i="16" l="1"/>
  <c r="X1677" i="16"/>
  <c r="X1678" i="16" l="1"/>
  <c r="Z1677" i="16"/>
  <c r="Z1678" i="16" l="1"/>
  <c r="X1679" i="16"/>
  <c r="Z1679" i="16" l="1"/>
  <c r="X1680" i="16"/>
  <c r="Z1680" i="16" l="1"/>
  <c r="X1681" i="16"/>
  <c r="Z1681" i="16" l="1"/>
  <c r="X1682" i="16"/>
  <c r="Z1682" i="16" l="1"/>
  <c r="X1683" i="16"/>
  <c r="Z1683" i="16" l="1"/>
  <c r="X1684" i="16"/>
  <c r="Z1684" i="16" l="1"/>
  <c r="X1685" i="16"/>
  <c r="Z1685" i="16" l="1"/>
  <c r="X1686" i="16"/>
  <c r="X1687" i="16" l="1"/>
  <c r="Z1686" i="16"/>
  <c r="Z1687" i="16" l="1"/>
  <c r="X1688" i="16"/>
  <c r="Z1688" i="16" l="1"/>
  <c r="X1689" i="16"/>
  <c r="Z1689" i="16" l="1"/>
  <c r="X1690" i="16"/>
  <c r="X1691" i="16" l="1"/>
  <c r="Z1690" i="16"/>
  <c r="X1692" i="16" l="1"/>
  <c r="Z1691" i="16"/>
  <c r="Z1692" i="16" l="1"/>
  <c r="X1693" i="16"/>
  <c r="X1694" i="16" l="1"/>
  <c r="Z1693" i="16"/>
  <c r="Z1694" i="16" l="1"/>
  <c r="X1695" i="16"/>
  <c r="Z1695" i="16" l="1"/>
  <c r="X1696" i="16"/>
  <c r="Z1696" i="16" l="1"/>
  <c r="X1697" i="16"/>
  <c r="Z1697" i="16" l="1"/>
  <c r="X1698" i="16"/>
  <c r="Z1698" i="16" l="1"/>
  <c r="X1699" i="16"/>
  <c r="Z1699" i="16" l="1"/>
  <c r="X1700" i="16"/>
  <c r="Z1700" i="16" l="1"/>
  <c r="X1701" i="16"/>
  <c r="X1702" i="16" l="1"/>
  <c r="Z1701" i="16"/>
  <c r="X1703" i="16" l="1"/>
  <c r="Z1702" i="16"/>
  <c r="Z1703" i="16" l="1"/>
  <c r="X1704" i="16"/>
  <c r="Z1704" i="16" l="1"/>
  <c r="X1705" i="16"/>
  <c r="Z1705" i="16" l="1"/>
  <c r="X1706" i="16"/>
  <c r="X1707" i="16" l="1"/>
  <c r="Z1706" i="16"/>
  <c r="Z1707" i="16" l="1"/>
  <c r="X1708" i="16"/>
  <c r="Z1708" i="16" l="1"/>
  <c r="X1709" i="16"/>
  <c r="X1710" i="16" l="1"/>
  <c r="Z1709" i="16"/>
  <c r="Z1710" i="16" l="1"/>
  <c r="X1711" i="16"/>
  <c r="Z1711" i="16" l="1"/>
  <c r="X1712" i="16"/>
  <c r="Z1712" i="16" l="1"/>
  <c r="X1713" i="16"/>
  <c r="Z1713" i="16" l="1"/>
  <c r="X1714" i="16"/>
  <c r="Z1714" i="16" l="1"/>
  <c r="X1715" i="16"/>
  <c r="Z1715" i="16" l="1"/>
  <c r="X1716" i="16"/>
  <c r="Z1716" i="16" l="1"/>
  <c r="X1717" i="16"/>
  <c r="X1718" i="16" l="1"/>
  <c r="Z1717" i="16"/>
  <c r="Z1718" i="16" l="1"/>
  <c r="X1719" i="16"/>
  <c r="Z1719" i="16" l="1"/>
  <c r="X1720" i="16"/>
  <c r="X1721" i="16" l="1"/>
  <c r="Z1720" i="16"/>
  <c r="Z1721" i="16" l="1"/>
  <c r="X1722" i="16"/>
  <c r="X1723" i="16" l="1"/>
  <c r="Z1722" i="16"/>
  <c r="Z1723" i="16" l="1"/>
  <c r="X1724" i="16"/>
  <c r="Z1724" i="16" l="1"/>
  <c r="X1725" i="16"/>
  <c r="X1726" i="16" l="1"/>
  <c r="Z1725" i="16"/>
  <c r="Z1726" i="16" l="1"/>
  <c r="X1727" i="16"/>
  <c r="X1728" i="16" l="1"/>
  <c r="Z1727" i="16"/>
  <c r="Z1728" i="16" l="1"/>
  <c r="X1729" i="16"/>
  <c r="Z1729" i="16" l="1"/>
  <c r="X1730" i="16"/>
  <c r="Z1730" i="16" l="1"/>
  <c r="X1731" i="16"/>
  <c r="Z1731" i="16" l="1"/>
  <c r="X1732" i="16"/>
  <c r="Z1732" i="16" l="1"/>
  <c r="X1733" i="16"/>
  <c r="Z1733" i="16" l="1"/>
  <c r="X1734" i="16"/>
  <c r="Z1734" i="16" l="1"/>
  <c r="X1735" i="16"/>
  <c r="Z1735" i="16" l="1"/>
  <c r="X1736" i="16"/>
  <c r="Z1736" i="16" l="1"/>
  <c r="X1737" i="16"/>
  <c r="Z1737" i="16" l="1"/>
  <c r="X1738" i="16"/>
  <c r="X1739" i="16" l="1"/>
  <c r="Z1738" i="16"/>
  <c r="Z1739" i="16" l="1"/>
  <c r="X1740" i="16"/>
  <c r="Z1740" i="16" l="1"/>
  <c r="X1741" i="16"/>
  <c r="X1742" i="16" l="1"/>
  <c r="Z1741" i="16"/>
  <c r="Z1742" i="16" l="1"/>
  <c r="X1743" i="16"/>
  <c r="X1744" i="16" l="1"/>
  <c r="Z1743" i="16"/>
  <c r="Z1744" i="16" l="1"/>
  <c r="X1745" i="16"/>
  <c r="Z1745" i="16" l="1"/>
  <c r="X1746" i="16"/>
  <c r="Z1746" i="16" l="1"/>
  <c r="X1747" i="16"/>
  <c r="Z1747" i="16" l="1"/>
  <c r="X1748" i="16"/>
  <c r="Z1748" i="16" l="1"/>
  <c r="X1749" i="16"/>
  <c r="Z1749" i="16" l="1"/>
  <c r="X1750" i="16"/>
  <c r="Z1750" i="16" l="1"/>
  <c r="X1751" i="16"/>
  <c r="Z1751" i="16" l="1"/>
  <c r="X1752" i="16"/>
  <c r="Z1752" i="16" l="1"/>
  <c r="X1753" i="16"/>
  <c r="X1754" i="16" l="1"/>
  <c r="Z1753" i="16"/>
  <c r="X1755" i="16" l="1"/>
  <c r="Z1754" i="16"/>
  <c r="Z1755" i="16" l="1"/>
  <c r="X1756" i="16"/>
  <c r="Z1756" i="16" l="1"/>
  <c r="X1757" i="16"/>
  <c r="X1758" i="16" l="1"/>
  <c r="Z1757" i="16"/>
  <c r="Z1758" i="16" l="1"/>
  <c r="X1759" i="16"/>
  <c r="X1760" i="16" l="1"/>
  <c r="Z1759" i="16"/>
  <c r="Z1760" i="16" l="1"/>
  <c r="X1761" i="16"/>
  <c r="Z1761" i="16" l="1"/>
  <c r="X1762" i="16"/>
  <c r="Z1762" i="16" l="1"/>
  <c r="X1763" i="16"/>
  <c r="Z1763" i="16" l="1"/>
  <c r="X1764" i="16"/>
  <c r="Z1764" i="16" l="1"/>
  <c r="X1765" i="16"/>
  <c r="Z1765" i="16" l="1"/>
  <c r="X1766" i="16"/>
  <c r="Z1766" i="16" l="1"/>
  <c r="X1767" i="16"/>
  <c r="Z1767" i="16" l="1"/>
  <c r="X1768" i="16"/>
  <c r="Z1768" i="16" l="1"/>
  <c r="X1769" i="16"/>
  <c r="Z1769" i="16" l="1"/>
  <c r="X1770" i="16"/>
  <c r="X1771" i="16" l="1"/>
  <c r="Z1770" i="16"/>
  <c r="Z1771" i="16" l="1"/>
  <c r="X1772" i="16"/>
  <c r="Z1772" i="16" l="1"/>
  <c r="X1773" i="16"/>
  <c r="X1774" i="16" l="1"/>
  <c r="Z1773" i="16"/>
  <c r="Z1774" i="16" l="1"/>
  <c r="X1775" i="16"/>
  <c r="X1776" i="16" l="1"/>
  <c r="Z1775" i="16"/>
  <c r="Z1776" i="16" l="1"/>
  <c r="X1777" i="16"/>
  <c r="Z1777" i="16" l="1"/>
  <c r="X1778" i="16"/>
  <c r="Z1778" i="16" l="1"/>
  <c r="X1779" i="16"/>
  <c r="Z1779" i="16" l="1"/>
  <c r="X1780" i="16"/>
  <c r="Z1780" i="16" l="1"/>
  <c r="X1781" i="16"/>
  <c r="Z1781" i="16" l="1"/>
  <c r="X1782" i="16"/>
  <c r="Z1782" i="16" l="1"/>
  <c r="X1783" i="16"/>
  <c r="Z1783" i="16" l="1"/>
  <c r="X1784" i="16"/>
  <c r="Z1784" i="16" l="1"/>
  <c r="X1785" i="16"/>
  <c r="X1786" i="16" l="1"/>
  <c r="Z1785" i="16"/>
  <c r="X1787" i="16" l="1"/>
  <c r="Z1786" i="16"/>
  <c r="Z1787" i="16" l="1"/>
  <c r="X1788" i="16"/>
  <c r="Z1788" i="16" l="1"/>
  <c r="X1789" i="16"/>
  <c r="X1790" i="16" l="1"/>
  <c r="Z1789" i="16"/>
  <c r="Z1790" i="16" l="1"/>
  <c r="X1791" i="16"/>
  <c r="X1792" i="16" l="1"/>
  <c r="Z1791" i="16"/>
  <c r="Z1792" i="16" l="1"/>
  <c r="X1793" i="16"/>
  <c r="Z1793" i="16" l="1"/>
  <c r="X1794" i="16"/>
  <c r="Z1794" i="16" l="1"/>
  <c r="X1795" i="16"/>
  <c r="Z1795" i="16" l="1"/>
  <c r="X1796" i="16"/>
  <c r="Z1796" i="16" l="1"/>
  <c r="X1797" i="16"/>
  <c r="Z1797" i="16" l="1"/>
  <c r="X1798" i="16"/>
  <c r="Z1798" i="16" l="1"/>
  <c r="X1799" i="16"/>
  <c r="Z1799" i="16" l="1"/>
  <c r="X1800" i="16"/>
  <c r="Z1800" i="16" l="1"/>
  <c r="X1801" i="16"/>
  <c r="X1802" i="16" l="1"/>
  <c r="Z1801" i="16"/>
  <c r="X1803" i="16" l="1"/>
  <c r="Z1802" i="16"/>
  <c r="Z1803" i="16" l="1"/>
  <c r="X1804" i="16"/>
  <c r="Z1804" i="16" l="1"/>
  <c r="X1805" i="16"/>
  <c r="Z1805" i="16" l="1"/>
  <c r="X1806" i="16"/>
  <c r="Z1806" i="16" l="1"/>
  <c r="X1807" i="16"/>
  <c r="X1808" i="16" l="1"/>
  <c r="Z1807" i="16"/>
  <c r="Z1808" i="16" l="1"/>
  <c r="X1809" i="16"/>
  <c r="Z1809" i="16" l="1"/>
  <c r="X1810" i="16"/>
  <c r="Z1810" i="16" l="1"/>
  <c r="X1811" i="16"/>
  <c r="Z1811" i="16" l="1"/>
  <c r="X1812" i="16"/>
  <c r="Z1812" i="16" l="1"/>
  <c r="X1813" i="16"/>
  <c r="Z1813" i="16" l="1"/>
  <c r="X1814" i="16"/>
  <c r="Z1814" i="16" l="1"/>
  <c r="X1815" i="16"/>
  <c r="X1816" i="16" l="1"/>
  <c r="Z1815" i="16"/>
  <c r="Z1816" i="16" l="1"/>
  <c r="X1817" i="16"/>
  <c r="X1818" i="16" l="1"/>
  <c r="Z1817" i="16"/>
  <c r="X1819" i="16" l="1"/>
  <c r="Z1818" i="16"/>
  <c r="Z1819" i="16" l="1"/>
  <c r="X1820" i="16"/>
  <c r="Z1820" i="16" l="1"/>
  <c r="X1821" i="16"/>
  <c r="X1822" i="16" l="1"/>
  <c r="Z1821" i="16"/>
  <c r="Z1822" i="16" l="1"/>
  <c r="X1823" i="16"/>
  <c r="X1824" i="16" l="1"/>
  <c r="Z1824" i="16" s="1"/>
  <c r="Z1823"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Ambrus Molnár</author>
  </authors>
  <commentList>
    <comment ref="B1" authorId="0" shapeId="0" xr:uid="{59B8FED8-E443-4EC2-9C88-E04F4207BDE7}">
      <text>
        <r>
          <rPr>
            <b/>
            <sz val="9"/>
            <color indexed="81"/>
            <rFont val="Tahoma"/>
            <charset val="1"/>
          </rPr>
          <t>Ambrus Molnár:</t>
        </r>
        <r>
          <rPr>
            <sz val="9"/>
            <color indexed="81"/>
            <rFont val="Tahoma"/>
            <charset val="1"/>
          </rPr>
          <t xml:space="preserve">
Enter the type of data input.
</t>
        </r>
        <r>
          <rPr>
            <b/>
            <sz val="9"/>
            <color indexed="81"/>
            <rFont val="Tahoma"/>
            <family val="2"/>
          </rPr>
          <t xml:space="preserve">SR: </t>
        </r>
        <r>
          <rPr>
            <sz val="9"/>
            <color indexed="81"/>
            <rFont val="Tahoma"/>
            <charset val="1"/>
          </rPr>
          <t xml:space="preserve">Starting Bankroll
</t>
        </r>
        <r>
          <rPr>
            <b/>
            <sz val="9"/>
            <color indexed="81"/>
            <rFont val="Tahoma"/>
            <family val="2"/>
          </rPr>
          <t>NL5</t>
        </r>
        <r>
          <rPr>
            <sz val="9"/>
            <color indexed="81"/>
            <rFont val="Tahoma"/>
            <charset val="1"/>
          </rPr>
          <t xml:space="preserve">: Session/Limit
</t>
        </r>
        <r>
          <rPr>
            <b/>
            <sz val="9"/>
            <color indexed="81"/>
            <rFont val="Tahoma"/>
            <family val="2"/>
          </rPr>
          <t>FB:</t>
        </r>
        <r>
          <rPr>
            <sz val="9"/>
            <color indexed="81"/>
            <rFont val="Tahoma"/>
            <charset val="1"/>
          </rPr>
          <t xml:space="preserve"> Fish Buffer
</t>
        </r>
        <r>
          <rPr>
            <b/>
            <sz val="9"/>
            <color indexed="81"/>
            <rFont val="Tahoma"/>
            <family val="2"/>
          </rPr>
          <t>AR:</t>
        </r>
        <r>
          <rPr>
            <sz val="9"/>
            <color indexed="81"/>
            <rFont val="Tahoma"/>
            <charset val="1"/>
          </rPr>
          <t xml:space="preserve"> Aff. Rakeback
</t>
        </r>
        <r>
          <rPr>
            <b/>
            <sz val="9"/>
            <color indexed="81"/>
            <rFont val="Tahoma"/>
            <family val="2"/>
          </rPr>
          <t>LB:</t>
        </r>
        <r>
          <rPr>
            <sz val="9"/>
            <color indexed="81"/>
            <rFont val="Tahoma"/>
            <charset val="1"/>
          </rPr>
          <t xml:space="preserve"> Leaderboards
</t>
        </r>
        <r>
          <rPr>
            <b/>
            <sz val="9"/>
            <color indexed="81"/>
            <rFont val="Tahoma"/>
            <family val="2"/>
          </rPr>
          <t>FD:</t>
        </r>
        <r>
          <rPr>
            <sz val="9"/>
            <color indexed="81"/>
            <rFont val="Tahoma"/>
            <charset val="1"/>
          </rPr>
          <t xml:space="preserve"> First Deposit Bonus
</t>
        </r>
        <r>
          <rPr>
            <b/>
            <sz val="9"/>
            <color indexed="81"/>
            <rFont val="Tahoma"/>
            <family val="2"/>
          </rPr>
          <t>OB:</t>
        </r>
        <r>
          <rPr>
            <sz val="9"/>
            <color indexed="81"/>
            <rFont val="Tahoma"/>
            <charset val="1"/>
          </rPr>
          <t xml:space="preserve"> Other Bonuses (like GGCare, BBJ, Freeroll win, Honeymoon)</t>
        </r>
      </text>
    </comment>
    <comment ref="C1" authorId="0" shapeId="0" xr:uid="{6CCC6786-9647-499F-BD33-51AFDC3A77E5}">
      <text>
        <r>
          <rPr>
            <b/>
            <sz val="9"/>
            <color indexed="81"/>
            <rFont val="Tahoma"/>
            <charset val="1"/>
          </rPr>
          <t>Ambrus Molnár:</t>
        </r>
        <r>
          <rPr>
            <sz val="9"/>
            <color indexed="81"/>
            <rFont val="Tahoma"/>
            <charset val="1"/>
          </rPr>
          <t xml:space="preserve">
Enter your bankroll at the end of the activity</t>
        </r>
      </text>
    </comment>
    <comment ref="E1" authorId="0" shapeId="0" xr:uid="{FF592C5C-BD90-4525-8B7B-66DE0A7BCEE8}">
      <text>
        <r>
          <rPr>
            <b/>
            <sz val="9"/>
            <color indexed="81"/>
            <rFont val="Tahoma"/>
            <family val="2"/>
          </rPr>
          <t>Ambrus Molnár:</t>
        </r>
        <r>
          <rPr>
            <sz val="9"/>
            <color indexed="81"/>
            <rFont val="Tahoma"/>
            <family val="2"/>
          </rPr>
          <t xml:space="preserve">
Put in the the last Winloss value of your session from the Pokercraft graph.</t>
        </r>
      </text>
    </comment>
    <comment ref="F1" authorId="0" shapeId="0" xr:uid="{6A214E02-9302-4F90-8B64-4198E5CF4230}">
      <text>
        <r>
          <rPr>
            <b/>
            <sz val="9"/>
            <color indexed="81"/>
            <rFont val="Tahoma"/>
            <charset val="1"/>
          </rPr>
          <t>Ambrus Molnár:</t>
        </r>
        <r>
          <rPr>
            <sz val="9"/>
            <color indexed="81"/>
            <rFont val="Tahoma"/>
            <charset val="1"/>
          </rPr>
          <t xml:space="preserve">
Put in the the last All-in-EV value of your session from the Pokercraft graph.</t>
        </r>
      </text>
    </comment>
    <comment ref="I1" authorId="0" shapeId="0" xr:uid="{06970F0A-3B37-4BBE-AFC1-047B7D2BF7A5}">
      <text>
        <r>
          <rPr>
            <b/>
            <sz val="9"/>
            <color indexed="81"/>
            <rFont val="Tahoma"/>
            <family val="2"/>
          </rPr>
          <t>Ambrus Molnár:</t>
        </r>
        <r>
          <rPr>
            <sz val="9"/>
            <color indexed="81"/>
            <rFont val="Tahoma"/>
            <family val="2"/>
          </rPr>
          <t xml:space="preserve">
Profits/Losses</t>
        </r>
      </text>
    </comment>
    <comment ref="K1" authorId="0" shapeId="0" xr:uid="{61D7CF2A-C38B-4B6D-81A4-8AD4C329411C}">
      <text>
        <r>
          <rPr>
            <b/>
            <sz val="9"/>
            <color indexed="81"/>
            <rFont val="Tahoma"/>
            <family val="2"/>
          </rPr>
          <t>Ambrus Molnár:</t>
        </r>
        <r>
          <rPr>
            <sz val="9"/>
            <color indexed="81"/>
            <rFont val="Tahoma"/>
            <family val="2"/>
          </rPr>
          <t xml:space="preserve">
After rake winnings</t>
        </r>
      </text>
    </comment>
    <comment ref="M1" authorId="0" shapeId="0" xr:uid="{25CD2F44-F105-45F1-9BE7-8F7B03EB309D}">
      <text>
        <r>
          <rPr>
            <b/>
            <sz val="9"/>
            <color indexed="81"/>
            <rFont val="Tahoma"/>
            <family val="2"/>
          </rPr>
          <t>Ambrus Molnár:</t>
        </r>
        <r>
          <rPr>
            <sz val="9"/>
            <color indexed="81"/>
            <rFont val="Tahoma"/>
            <family val="2"/>
          </rPr>
          <t xml:space="preserve">
After rake winnings EV</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Ambrus Molnár</author>
  </authors>
  <commentList>
    <comment ref="U1" authorId="0" shapeId="0" xr:uid="{7D54D964-8BAA-4E41-A730-2E3CA49B3E41}">
      <text>
        <r>
          <rPr>
            <b/>
            <sz val="9"/>
            <color indexed="81"/>
            <rFont val="Tahoma"/>
            <charset val="1"/>
          </rPr>
          <t>Ambrus Molnár:</t>
        </r>
        <r>
          <rPr>
            <sz val="9"/>
            <color indexed="81"/>
            <rFont val="Tahoma"/>
            <charset val="1"/>
          </rPr>
          <t xml:space="preserve">
Enter the type of data input.
</t>
        </r>
        <r>
          <rPr>
            <b/>
            <sz val="9"/>
            <color indexed="81"/>
            <rFont val="Tahoma"/>
            <family val="2"/>
          </rPr>
          <t xml:space="preserve">SR: </t>
        </r>
        <r>
          <rPr>
            <sz val="9"/>
            <color indexed="81"/>
            <rFont val="Tahoma"/>
            <charset val="1"/>
          </rPr>
          <t xml:space="preserve">Starting Bankroll
</t>
        </r>
        <r>
          <rPr>
            <b/>
            <sz val="9"/>
            <color indexed="81"/>
            <rFont val="Tahoma"/>
            <family val="2"/>
          </rPr>
          <t>NL5</t>
        </r>
        <r>
          <rPr>
            <sz val="9"/>
            <color indexed="81"/>
            <rFont val="Tahoma"/>
            <charset val="1"/>
          </rPr>
          <t xml:space="preserve">: Session/Limit
</t>
        </r>
        <r>
          <rPr>
            <b/>
            <sz val="9"/>
            <color indexed="81"/>
            <rFont val="Tahoma"/>
            <family val="2"/>
          </rPr>
          <t>FB:</t>
        </r>
        <r>
          <rPr>
            <sz val="9"/>
            <color indexed="81"/>
            <rFont val="Tahoma"/>
            <charset val="1"/>
          </rPr>
          <t xml:space="preserve"> Fish Buffer
</t>
        </r>
        <r>
          <rPr>
            <b/>
            <sz val="9"/>
            <color indexed="81"/>
            <rFont val="Tahoma"/>
            <family val="2"/>
          </rPr>
          <t>AR:</t>
        </r>
        <r>
          <rPr>
            <sz val="9"/>
            <color indexed="81"/>
            <rFont val="Tahoma"/>
            <charset val="1"/>
          </rPr>
          <t xml:space="preserve"> Aff. Rakeback
</t>
        </r>
        <r>
          <rPr>
            <b/>
            <sz val="9"/>
            <color indexed="81"/>
            <rFont val="Tahoma"/>
            <family val="2"/>
          </rPr>
          <t>LB:</t>
        </r>
        <r>
          <rPr>
            <sz val="9"/>
            <color indexed="81"/>
            <rFont val="Tahoma"/>
            <charset val="1"/>
          </rPr>
          <t xml:space="preserve"> Leaderboards
</t>
        </r>
        <r>
          <rPr>
            <b/>
            <sz val="9"/>
            <color indexed="81"/>
            <rFont val="Tahoma"/>
            <family val="2"/>
          </rPr>
          <t>FD:</t>
        </r>
        <r>
          <rPr>
            <sz val="9"/>
            <color indexed="81"/>
            <rFont val="Tahoma"/>
            <charset val="1"/>
          </rPr>
          <t xml:space="preserve"> First Deposit Bonus
</t>
        </r>
        <r>
          <rPr>
            <b/>
            <sz val="9"/>
            <color indexed="81"/>
            <rFont val="Tahoma"/>
            <family val="2"/>
          </rPr>
          <t>OB:</t>
        </r>
        <r>
          <rPr>
            <sz val="9"/>
            <color indexed="81"/>
            <rFont val="Tahoma"/>
            <charset val="1"/>
          </rPr>
          <t xml:space="preserve"> Other Bonuses (like GGCare, BBJ, Freeroll win, Honeymoon)</t>
        </r>
      </text>
    </comment>
    <comment ref="V1" authorId="0" shapeId="0" xr:uid="{7BEDDCD0-8E4A-41AA-B2F8-29101B7B135C}">
      <text>
        <r>
          <rPr>
            <b/>
            <sz val="9"/>
            <color indexed="81"/>
            <rFont val="Tahoma"/>
            <charset val="1"/>
          </rPr>
          <t>Ambrus Molnár:</t>
        </r>
        <r>
          <rPr>
            <sz val="9"/>
            <color indexed="81"/>
            <rFont val="Tahoma"/>
            <charset val="1"/>
          </rPr>
          <t xml:space="preserve">
Enter your bankroll at the end of the activity</t>
        </r>
      </text>
    </comment>
    <comment ref="B2" authorId="0" shapeId="0" xr:uid="{31AD8C2F-5291-407B-A81B-CC72BE11AEDB}">
      <text>
        <r>
          <rPr>
            <b/>
            <sz val="9"/>
            <color indexed="81"/>
            <rFont val="Tahoma"/>
            <family val="2"/>
          </rPr>
          <t>Ambrus Molnár:</t>
        </r>
        <r>
          <rPr>
            <sz val="9"/>
            <color indexed="81"/>
            <rFont val="Tahoma"/>
            <family val="2"/>
          </rPr>
          <t xml:space="preserve">
Plan is based on projected winrate and the 100 net BI strategy.</t>
        </r>
      </text>
    </comment>
  </commentList>
</comments>
</file>

<file path=xl/sharedStrings.xml><?xml version="1.0" encoding="utf-8"?>
<sst xmlns="http://schemas.openxmlformats.org/spreadsheetml/2006/main" count="263" uniqueCount="177">
  <si>
    <t>Date</t>
  </si>
  <si>
    <t>Limit</t>
  </si>
  <si>
    <t>Bankroll Start</t>
  </si>
  <si>
    <t>Bankroll End</t>
  </si>
  <si>
    <t>Hands</t>
  </si>
  <si>
    <t>Bankroll:</t>
  </si>
  <si>
    <t>Fish Buffet:</t>
  </si>
  <si>
    <t>Aff. Rakeback:</t>
  </si>
  <si>
    <t>Leaderboards:</t>
  </si>
  <si>
    <t>Winnings</t>
  </si>
  <si>
    <t>Rake</t>
  </si>
  <si>
    <t>-</t>
  </si>
  <si>
    <t>Rake (BB/100)</t>
  </si>
  <si>
    <t>First Deposit:</t>
  </si>
  <si>
    <t>Other Bonuses:</t>
  </si>
  <si>
    <t>Rake BB/100:</t>
  </si>
  <si>
    <t>Hands:</t>
  </si>
  <si>
    <t>Net Won:</t>
  </si>
  <si>
    <t>Bonuses:</t>
  </si>
  <si>
    <t>Rake paid:</t>
  </si>
  <si>
    <t>Rakeback %:</t>
  </si>
  <si>
    <t>#</t>
  </si>
  <si>
    <t>Created</t>
  </si>
  <si>
    <t>Category</t>
  </si>
  <si>
    <t>Task</t>
  </si>
  <si>
    <t>Deadline</t>
  </si>
  <si>
    <t>Status</t>
  </si>
  <si>
    <t>Notes</t>
  </si>
  <si>
    <t>Closed</t>
  </si>
  <si>
    <t>Open</t>
  </si>
  <si>
    <t>Arrange all folders and Chrome properly</t>
  </si>
  <si>
    <t>Have a tidy Desktop and Folder system</t>
  </si>
  <si>
    <t>Make Bankroll File</t>
  </si>
  <si>
    <t>Include Work, Family, Sport, Poker (Study + Sessions), Sleep</t>
  </si>
  <si>
    <t>Done</t>
  </si>
  <si>
    <t>Diff</t>
  </si>
  <si>
    <t>SR</t>
  </si>
  <si>
    <t>Book</t>
  </si>
  <si>
    <t>Audiobook</t>
  </si>
  <si>
    <t>Modern Poker Theory</t>
  </si>
  <si>
    <t>Play Optimal Poker 1</t>
  </si>
  <si>
    <t>Play Optimal Poker 2</t>
  </si>
  <si>
    <t>Writer</t>
  </si>
  <si>
    <t>Micheal Acavedo</t>
  </si>
  <si>
    <t>Andrew Brokos</t>
  </si>
  <si>
    <t>Essential Poker Math</t>
  </si>
  <si>
    <t>Progress</t>
  </si>
  <si>
    <t>The mental Game of Poker 1</t>
  </si>
  <si>
    <t>The mental Game of Poker 2</t>
  </si>
  <si>
    <t>Jared Tendler</t>
  </si>
  <si>
    <t>Alton Hardin</t>
  </si>
  <si>
    <t>Sign</t>
  </si>
  <si>
    <t>Always thinking opponent has the best hand.</t>
  </si>
  <si>
    <t>This amplifies, if he truly has it.</t>
  </si>
  <si>
    <t>What to do</t>
  </si>
  <si>
    <t>Enemy calls bluff with a redicilous hand, so you lose it.</t>
  </si>
  <si>
    <t>Remind yourself, next time he will pay the nuts.</t>
  </si>
  <si>
    <t>What happened?</t>
  </si>
  <si>
    <t>Shouting and hitting the table</t>
  </si>
  <si>
    <t>made a 100% GTO sound bluff, villian called 140 BB on A8o with only top pair.</t>
  </si>
  <si>
    <t>Always checking graph, and feeling pressure, when I run bad.</t>
  </si>
  <si>
    <t>Being angry when my family tells me, to stop this.</t>
  </si>
  <si>
    <t>Was on a bad streak, losing EV, shouting, cursing.</t>
  </si>
  <si>
    <t>I am very unfriendly, and I tend to say bad things, when I get this "advice" to stop playing</t>
  </si>
  <si>
    <t>Stop playing and shame myself.. Your family should never experience that.</t>
  </si>
  <si>
    <t>Close the graph, you don’t need to see it, only at the end of the session.</t>
  </si>
  <si>
    <t>Last</t>
  </si>
  <si>
    <t>Villian had top set 3way, I had middle set.</t>
  </si>
  <si>
    <t>Remind myself of variance.</t>
  </si>
  <si>
    <t>Remind myself of handranges. Stop and mark the hand if necessary.</t>
  </si>
  <si>
    <t>Podcast</t>
  </si>
  <si>
    <t>Thinking Poker Podcast</t>
  </si>
  <si>
    <t>Winnings EV</t>
  </si>
  <si>
    <t>LB</t>
  </si>
  <si>
    <t>Post-Flop Online Poker: The 4 Post-Flop Fundamentals of Hand Reading, Continuation Bets, Poker Math and Exploiting Your Opponents: The Dominoes of Poker, Book 2</t>
  </si>
  <si>
    <t>Sky Matsuhashi</t>
  </si>
  <si>
    <t>How to Study Poker, Volume 1q</t>
  </si>
  <si>
    <t>Preflop Online Poker</t>
  </si>
  <si>
    <t>The Theory of Poker</t>
  </si>
  <si>
    <t>David Sklansky</t>
  </si>
  <si>
    <t>How to Study Poker, Book 2: A Proven Playbook for Increasing Your Poker Skills Through Dedicated Daily Study</t>
  </si>
  <si>
    <t>Sessions:</t>
  </si>
  <si>
    <t>Net Won EV:</t>
  </si>
  <si>
    <t>NL5</t>
  </si>
  <si>
    <t>Total Hands</t>
  </si>
  <si>
    <t>FB</t>
  </si>
  <si>
    <t>Net EV bb/100:</t>
  </si>
  <si>
    <t>Winnings NET</t>
  </si>
  <si>
    <t>Winnings NET EV</t>
  </si>
  <si>
    <t>P/L</t>
  </si>
  <si>
    <t>Vertical Category</t>
  </si>
  <si>
    <t>Horizontal Category</t>
  </si>
  <si>
    <t>Created on</t>
  </si>
  <si>
    <t>Hands acc.</t>
  </si>
  <si>
    <t>P/L 
acc.</t>
  </si>
  <si>
    <t>Winnings NET acc.</t>
  </si>
  <si>
    <t>Winnings NET EV acc.</t>
  </si>
  <si>
    <t>Challenge %</t>
  </si>
  <si>
    <t>Challenge</t>
  </si>
  <si>
    <t>Bonuses</t>
  </si>
  <si>
    <t>Limit stats</t>
  </si>
  <si>
    <t>Gross bb/100:</t>
  </si>
  <si>
    <t>Net bb/100:</t>
  </si>
  <si>
    <t>Gross Profit:</t>
  </si>
  <si>
    <t>NL2</t>
  </si>
  <si>
    <t>Simulation</t>
  </si>
  <si>
    <t>Realization</t>
  </si>
  <si>
    <t>Net BB/100</t>
  </si>
  <si>
    <t>BB</t>
  </si>
  <si>
    <t>Net Won</t>
  </si>
  <si>
    <t>All Profit</t>
  </si>
  <si>
    <t>Target time</t>
  </si>
  <si>
    <t>Relative days</t>
  </si>
  <si>
    <t>Days acc.</t>
  </si>
  <si>
    <t>Exp win/day</t>
  </si>
  <si>
    <t>Net Won EV</t>
  </si>
  <si>
    <t>BB $</t>
  </si>
  <si>
    <t>Start Date</t>
  </si>
  <si>
    <t>End date</t>
  </si>
  <si>
    <t>Target+/-</t>
  </si>
  <si>
    <t>NL10</t>
  </si>
  <si>
    <t>NL25</t>
  </si>
  <si>
    <t>NL50</t>
  </si>
  <si>
    <t>NL100</t>
  </si>
  <si>
    <t>NL200</t>
  </si>
  <si>
    <t>Sum:</t>
  </si>
  <si>
    <t>Days</t>
  </si>
  <si>
    <t>Challenge Time</t>
  </si>
  <si>
    <t>Target hands/day</t>
  </si>
  <si>
    <t>Starting Bankroll</t>
  </si>
  <si>
    <t>Day</t>
  </si>
  <si>
    <t>Target win</t>
  </si>
  <si>
    <t>Target Bankroll</t>
  </si>
  <si>
    <t>Hands Acc.</t>
  </si>
  <si>
    <t>Real Hands acc.</t>
  </si>
  <si>
    <t>Target Diff</t>
  </si>
  <si>
    <t>Hand diff</t>
  </si>
  <si>
    <t>Turn your goal into numbers</t>
  </si>
  <si>
    <t>Define your Challenge Goal</t>
  </si>
  <si>
    <t>Goals/Routines</t>
  </si>
  <si>
    <t>Poker HQ</t>
  </si>
  <si>
    <t>Mental Lab</t>
  </si>
  <si>
    <t>Poker Library</t>
  </si>
  <si>
    <r>
      <t xml:space="preserve">Describe your </t>
    </r>
    <r>
      <rPr>
        <b/>
        <u/>
        <sz val="10"/>
        <color rgb="FF000000"/>
        <rFont val="Arial"/>
        <family val="2"/>
      </rPr>
      <t>WHY</t>
    </r>
    <r>
      <rPr>
        <sz val="10"/>
        <color rgb="FF000000"/>
        <rFont val="Arial"/>
      </rPr>
      <t xml:space="preserve"> in a few sentences (Ultimate goal):</t>
    </r>
  </si>
  <si>
    <t>I want to have a HQ/family nest/cozy place, that I share with my beloved ones, where I can always feel myself home. A place to enjoy living at, working at, come back to, to grow old at.</t>
  </si>
  <si>
    <t>I want to have enough funds from poker to build a house in Hungary for my family. By this I can feel, I have turned my dedication and hard work into a tangible reward.</t>
  </si>
  <si>
    <r>
      <t xml:space="preserve">Describe your </t>
    </r>
    <r>
      <rPr>
        <b/>
        <u/>
        <sz val="10"/>
        <color rgb="FF000000"/>
        <rFont val="Arial"/>
        <family val="2"/>
      </rPr>
      <t>HOW</t>
    </r>
    <r>
      <rPr>
        <sz val="10"/>
        <color rgb="FF000000"/>
        <rFont val="Arial"/>
      </rPr>
      <t xml:space="preserve"> in a few sentences (Macro level goal):</t>
    </r>
  </si>
  <si>
    <t xml:space="preserve">Building a house is specific, I even have the land to do it, close to our relatives. The land is bought, has some low costs until the construction begins. </t>
  </si>
  <si>
    <t>The construction has phases, so it is easily relatable and measurable what the current state is.</t>
  </si>
  <si>
    <t>Build family house</t>
  </si>
  <si>
    <t>Construction plan</t>
  </si>
  <si>
    <t>Although building a house is super expensive, it is still an achievable goal for most of the people. Demographic trends show that 90% of people live on own houses. There are certainly high differences between houses.</t>
  </si>
  <si>
    <t xml:space="preserve">Having an own HQ has always been a crucial thing for me. I can not work effectively if my environment is not set to my preferences. My life slowly falls apart then. </t>
  </si>
  <si>
    <t>Having own HQ</t>
  </si>
  <si>
    <t>5 years</t>
  </si>
  <si>
    <t xml:space="preserve">I will get a penalty every year, when there is no livable house on the land, this gives us approx. 3-4 years to finish  construction. Because of the crisis, we have to however postpone the construction start (due to unaffordable loans), and will likely get 1 time penalty. So aim is 5 years.  </t>
  </si>
  <si>
    <t>Expensive but achievable</t>
  </si>
  <si>
    <t>To achieve this we are going to play Rush&amp;Cash NL Hold'em, because this is my strongest game.</t>
  </si>
  <si>
    <r>
      <t xml:space="preserve">Describe your </t>
    </r>
    <r>
      <rPr>
        <b/>
        <u/>
        <sz val="10"/>
        <color rgb="FF000000"/>
        <rFont val="Arial"/>
        <family val="2"/>
      </rPr>
      <t>WHAT</t>
    </r>
    <r>
      <rPr>
        <sz val="10"/>
        <color rgb="FF000000"/>
        <rFont val="Arial"/>
      </rPr>
      <t xml:space="preserve"> in a few sentences (Micro level </t>
    </r>
    <r>
      <rPr>
        <b/>
        <sz val="10"/>
        <color rgb="FF000000"/>
        <rFont val="Arial"/>
        <family val="2"/>
      </rPr>
      <t>POKER</t>
    </r>
    <r>
      <rPr>
        <sz val="10"/>
        <color rgb="FF000000"/>
        <rFont val="Arial"/>
      </rPr>
      <t xml:space="preserve"> goal):</t>
    </r>
  </si>
  <si>
    <t>Stick to Rush&amp;Cash</t>
  </si>
  <si>
    <t>Progress Charts</t>
  </si>
  <si>
    <t>1867 hands/day target</t>
  </si>
  <si>
    <t>I already made a time bound plan to achieve the challange in 3 years, 1096 days should be fair. Meaning around 4k hands/day.</t>
  </si>
  <si>
    <t>Doing something online, that earns you money is a really good decision since the covid times. The world is becoming more and more remote, thriving to get instant access to things as fast as possible.</t>
  </si>
  <si>
    <t>Achievable with CIP</t>
  </si>
  <si>
    <t>It is very challanging, because of all the factor have to be under control that can affect my play. The edge is getting smaller in online poker all the time, focus on better GTO play. Achieve uncounsious competence, high GTO %, 4 tables is a must for volume.</t>
  </si>
  <si>
    <t>I have made a 5 year plan, based on win rates, hands needed. This can be tracked.</t>
  </si>
  <si>
    <t>Earning with my hobby</t>
  </si>
  <si>
    <t>Make a Calendar for the next week</t>
  </si>
  <si>
    <t>Set 2 quarterly goals for 2 chosen sports</t>
  </si>
  <si>
    <t>Set a Deadline for starting to watch food</t>
  </si>
  <si>
    <t>Resources planned (h)</t>
  </si>
  <si>
    <t>Resources spent (h)</t>
  </si>
  <si>
    <t>0/375</t>
  </si>
  <si>
    <r>
      <t xml:space="preserve">The prices of contruction might be affected by the general economic trends, but all in all </t>
    </r>
    <r>
      <rPr>
        <b/>
        <u/>
        <sz val="14"/>
        <color rgb="FF000000"/>
        <rFont val="Arial"/>
        <family val="2"/>
      </rPr>
      <t>250.000$</t>
    </r>
    <r>
      <rPr>
        <sz val="14"/>
        <color rgb="FF000000"/>
        <rFont val="Arial"/>
        <family val="2"/>
      </rPr>
      <t xml:space="preserve"> is a fair target.</t>
    </r>
  </si>
  <si>
    <t>https://youtu.be/gYYxmT3qyBw</t>
  </si>
  <si>
    <t>Fit Nest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</si>
</sst>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quot;_-;\-* #,##0.00\ &quot;€&quot;_-;_-* &quot;-&quot;??\ &quot;€&quot;_-;_-@_-"/>
    <numFmt numFmtId="43" formatCode="_-* #,##0.00\ _€_-;\-* #,##0.00\ _€_-;_-* &quot;-&quot;??\ _€_-;_-@_-"/>
    <numFmt numFmtId="164" formatCode="_-* #,##0.00_-;\-* #,##0.00_-;_-* &quot;-&quot;??_-;_-@_-"/>
    <numFmt numFmtId="165" formatCode="&quot;$&quot;#,##0.00"/>
    <numFmt numFmtId="166" formatCode="[$$]#,##0.00"/>
    <numFmt numFmtId="167" formatCode="_-[$$-409]* #,##0.00_ ;_-[$$-409]* \-#,##0.00\ ;_-[$$-409]* &quot;-&quot;??_ ;_-@_ "/>
    <numFmt numFmtId="168" formatCode="_-* #,##0_-;\-* #,##0_-;_-* &quot;-&quot;??_-;_-@_-"/>
    <numFmt numFmtId="169" formatCode="[$-F800]dddd\,\ mmmm\ dd\,\ yyyy"/>
    <numFmt numFmtId="170" formatCode="dd/mm/yy;@"/>
    <numFmt numFmtId="171" formatCode="_-* #,##0\ _€_-;\-* #,##0\ _€_-;_-* &quot;-&quot;??\ _€_-;_-@_-"/>
    <numFmt numFmtId="172" formatCode="_-[$$-409]* #,##0_ ;_-[$$-409]* \-#,##0\ ;_-[$$-409]* &quot;-&quot;??_ ;_-@_ "/>
  </numFmts>
  <fonts count="26" x14ac:knownFonts="1">
    <font>
      <sz val="10"/>
      <color rgb="FF000000"/>
      <name val="Arial"/>
    </font>
    <font>
      <b/>
      <sz val="10"/>
      <color theme="1"/>
      <name val="Arial"/>
      <family val="2"/>
      <charset val="238"/>
    </font>
    <font>
      <sz val="10"/>
      <color theme="1"/>
      <name val="Arial"/>
      <family val="2"/>
      <charset val="238"/>
    </font>
    <font>
      <b/>
      <sz val="10"/>
      <color rgb="FF000000"/>
      <name val="Arial"/>
      <family val="2"/>
      <charset val="238"/>
    </font>
    <font>
      <sz val="8"/>
      <name val="Arial"/>
      <family val="2"/>
      <charset val="238"/>
    </font>
    <font>
      <sz val="10"/>
      <color rgb="FF000000"/>
      <name val="Arial"/>
      <family val="2"/>
      <charset val="238"/>
    </font>
    <font>
      <sz val="10"/>
      <color theme="1"/>
      <name val="Arial"/>
      <family val="2"/>
    </font>
    <font>
      <b/>
      <sz val="10"/>
      <color theme="1"/>
      <name val="Arial"/>
      <family val="2"/>
    </font>
    <font>
      <sz val="10"/>
      <name val="Arial"/>
      <family val="2"/>
    </font>
    <font>
      <sz val="9"/>
      <color indexed="81"/>
      <name val="Tahoma"/>
      <family val="2"/>
    </font>
    <font>
      <b/>
      <sz val="9"/>
      <color indexed="81"/>
      <name val="Tahoma"/>
      <family val="2"/>
    </font>
    <font>
      <b/>
      <sz val="10"/>
      <color rgb="FF000000"/>
      <name val="Arial"/>
      <family val="2"/>
    </font>
    <font>
      <sz val="9"/>
      <color indexed="81"/>
      <name val="Tahoma"/>
      <charset val="1"/>
    </font>
    <font>
      <b/>
      <sz val="9"/>
      <color indexed="81"/>
      <name val="Tahoma"/>
      <charset val="1"/>
    </font>
    <font>
      <sz val="10"/>
      <color rgb="FF000000"/>
      <name val="Arial"/>
    </font>
    <font>
      <b/>
      <sz val="10"/>
      <color theme="0"/>
      <name val="Arial"/>
      <family val="2"/>
      <charset val="238"/>
    </font>
    <font>
      <sz val="10"/>
      <color rgb="FF000000"/>
      <name val="Arial"/>
      <family val="2"/>
    </font>
    <font>
      <b/>
      <sz val="12"/>
      <color theme="0"/>
      <name val="Arial"/>
      <family val="2"/>
    </font>
    <font>
      <b/>
      <sz val="12"/>
      <color rgb="FF000000"/>
      <name val="Arial"/>
      <family val="2"/>
    </font>
    <font>
      <b/>
      <sz val="10"/>
      <color theme="0"/>
      <name val="Arial"/>
      <family val="2"/>
    </font>
    <font>
      <b/>
      <u/>
      <sz val="10"/>
      <color rgb="FF000000"/>
      <name val="Arial"/>
      <family val="2"/>
    </font>
    <font>
      <sz val="12"/>
      <color rgb="FF000000"/>
      <name val="Arial"/>
      <family val="2"/>
    </font>
    <font>
      <sz val="14"/>
      <color rgb="FF000000"/>
      <name val="Arial"/>
      <family val="2"/>
    </font>
    <font>
      <b/>
      <sz val="12"/>
      <color rgb="FFFF0000"/>
      <name val="Arial"/>
      <family val="2"/>
    </font>
    <font>
      <b/>
      <u/>
      <sz val="14"/>
      <color rgb="FF000000"/>
      <name val="Arial"/>
      <family val="2"/>
    </font>
    <font>
      <u/>
      <sz val="10"/>
      <color theme="10"/>
      <name val="Arial"/>
      <family val="2"/>
    </font>
  </fonts>
  <fills count="31">
    <fill>
      <patternFill patternType="none"/>
    </fill>
    <fill>
      <patternFill patternType="gray125"/>
    </fill>
    <fill>
      <patternFill patternType="solid">
        <fgColor rgb="FF93C47D"/>
        <bgColor rgb="FF93C47D"/>
      </patternFill>
    </fill>
    <fill>
      <patternFill patternType="solid">
        <fgColor rgb="FFFFFFFF"/>
        <bgColor rgb="FFFFFFFF"/>
      </patternFill>
    </fill>
    <fill>
      <patternFill patternType="solid">
        <fgColor rgb="FF92D050"/>
        <bgColor rgb="FFD9D9D9"/>
      </patternFill>
    </fill>
    <fill>
      <patternFill patternType="solid">
        <fgColor theme="4" tint="0.59999389629810485"/>
        <bgColor rgb="FFF4CCCC"/>
      </patternFill>
    </fill>
    <fill>
      <patternFill patternType="solid">
        <fgColor theme="7" tint="0.59999389629810485"/>
        <bgColor indexed="64"/>
      </patternFill>
    </fill>
    <fill>
      <patternFill patternType="solid">
        <fgColor theme="4" tint="0.59999389629810485"/>
        <bgColor indexed="64"/>
      </patternFill>
    </fill>
    <fill>
      <patternFill patternType="solid">
        <fgColor rgb="FFFFFF00"/>
        <bgColor indexed="64"/>
      </patternFill>
    </fill>
    <fill>
      <patternFill patternType="solid">
        <fgColor theme="9" tint="0.79998168889431442"/>
        <bgColor rgb="FFF4CCCC"/>
      </patternFill>
    </fill>
    <fill>
      <patternFill patternType="solid">
        <fgColor theme="6" tint="0.39997558519241921"/>
        <bgColor rgb="FFFCE5CD"/>
      </patternFill>
    </fill>
    <fill>
      <patternFill patternType="solid">
        <fgColor theme="6" tint="0.39997558519241921"/>
        <bgColor indexed="64"/>
      </patternFill>
    </fill>
    <fill>
      <patternFill patternType="solid">
        <fgColor theme="6" tint="0.39997558519241921"/>
        <bgColor rgb="FFE6B8AF"/>
      </patternFill>
    </fill>
    <fill>
      <patternFill patternType="solid">
        <fgColor theme="6" tint="0.39997558519241921"/>
        <bgColor rgb="FFCFE2F3"/>
      </patternFill>
    </fill>
    <fill>
      <patternFill patternType="solid">
        <fgColor theme="4" tint="0.59999389629810485"/>
        <bgColor rgb="FFCFE2F3"/>
      </patternFill>
    </fill>
    <fill>
      <patternFill patternType="solid">
        <fgColor theme="4" tint="0.59999389629810485"/>
        <bgColor rgb="FFD9EAD3"/>
      </patternFill>
    </fill>
    <fill>
      <patternFill patternType="solid">
        <fgColor theme="4" tint="0.59999389629810485"/>
        <bgColor rgb="FFC9DAF8"/>
      </patternFill>
    </fill>
    <fill>
      <patternFill patternType="solid">
        <fgColor theme="6" tint="0.39997558519241921"/>
        <bgColor rgb="FFD9EAD3"/>
      </patternFill>
    </fill>
    <fill>
      <patternFill patternType="solid">
        <fgColor theme="6" tint="0.39997558519241921"/>
        <bgColor rgb="FFF4CCCC"/>
      </patternFill>
    </fill>
    <fill>
      <patternFill patternType="solid">
        <fgColor theme="5" tint="0.39997558519241921"/>
        <bgColor rgb="FFF4CCCC"/>
      </patternFill>
    </fill>
    <fill>
      <patternFill patternType="solid">
        <fgColor rgb="FF0070C0"/>
        <bgColor rgb="FFD9D9D9"/>
      </patternFill>
    </fill>
    <fill>
      <patternFill patternType="solid">
        <fgColor rgb="FF92D050"/>
        <bgColor rgb="FFEA9999"/>
      </patternFill>
    </fill>
    <fill>
      <patternFill patternType="solid">
        <fgColor rgb="FF92D050"/>
        <bgColor indexed="64"/>
      </patternFill>
    </fill>
    <fill>
      <patternFill patternType="solid">
        <fgColor rgb="FFFF0000"/>
        <bgColor indexed="64"/>
      </patternFill>
    </fill>
    <fill>
      <patternFill patternType="solid">
        <fgColor theme="7" tint="0.79998168889431442"/>
        <bgColor rgb="FFF4CCCC"/>
      </patternFill>
    </fill>
    <fill>
      <patternFill patternType="solid">
        <fgColor theme="7" tint="0.79998168889431442"/>
        <bgColor rgb="FFFCE5CD"/>
      </patternFill>
    </fill>
    <fill>
      <patternFill patternType="solid">
        <fgColor theme="7" tint="0.79998168889431442"/>
        <bgColor rgb="FFD9EAD3"/>
      </patternFill>
    </fill>
    <fill>
      <patternFill patternType="solid">
        <fgColor theme="7" tint="0.79998168889431442"/>
        <bgColor rgb="FFD9D9D9"/>
      </patternFill>
    </fill>
    <fill>
      <patternFill patternType="solid">
        <fgColor theme="8" tint="0.59999389629810485"/>
        <bgColor indexed="64"/>
      </patternFill>
    </fill>
    <fill>
      <patternFill patternType="solid">
        <fgColor theme="4" tint="0.39997558519241921"/>
        <bgColor indexed="64"/>
      </patternFill>
    </fill>
    <fill>
      <patternFill patternType="solid">
        <fgColor theme="4" tint="-0.249977111117893"/>
        <bgColor indexed="64"/>
      </patternFill>
    </fill>
  </fills>
  <borders count="34">
    <border>
      <left/>
      <right/>
      <top/>
      <bottom/>
      <diagonal/>
    </border>
    <border>
      <left style="thin">
        <color indexed="64"/>
      </left>
      <right style="thin">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8">
    <xf numFmtId="0" fontId="0" fillId="0" borderId="0"/>
    <xf numFmtId="164" fontId="5" fillId="0" borderId="0" applyFont="0" applyFill="0" applyBorder="0" applyAlignment="0" applyProtection="0"/>
    <xf numFmtId="9" fontId="5" fillId="0" borderId="0" applyFont="0" applyFill="0" applyBorder="0" applyAlignment="0" applyProtection="0"/>
    <xf numFmtId="0" fontId="6" fillId="0" borderId="0"/>
    <xf numFmtId="44" fontId="14" fillId="0" borderId="0" applyFont="0" applyFill="0" applyBorder="0" applyAlignment="0" applyProtection="0"/>
    <xf numFmtId="43" fontId="14" fillId="0" borderId="0" applyFont="0" applyFill="0" applyBorder="0" applyAlignment="0" applyProtection="0"/>
    <xf numFmtId="9" fontId="14" fillId="0" borderId="0" applyFont="0" applyFill="0" applyBorder="0" applyAlignment="0" applyProtection="0"/>
    <xf numFmtId="0" fontId="25" fillId="0" borderId="0" applyNumberFormat="0" applyFill="0" applyBorder="0" applyAlignment="0" applyProtection="0"/>
  </cellStyleXfs>
  <cellXfs count="252">
    <xf numFmtId="0" fontId="0" fillId="0" borderId="0" xfId="0" applyFont="1" applyAlignment="1"/>
    <xf numFmtId="165" fontId="2" fillId="0" borderId="0" xfId="0" applyNumberFormat="1" applyFont="1"/>
    <xf numFmtId="0" fontId="0" fillId="0" borderId="0" xfId="0" applyFont="1" applyBorder="1" applyAlignment="1"/>
    <xf numFmtId="0" fontId="1" fillId="3" borderId="0" xfId="0" applyFont="1" applyFill="1" applyBorder="1" applyAlignment="1"/>
    <xf numFmtId="0" fontId="1" fillId="0" borderId="0" xfId="0" applyFont="1" applyBorder="1" applyAlignment="1"/>
    <xf numFmtId="166" fontId="0" fillId="0" borderId="0" xfId="0" applyNumberFormat="1" applyFont="1" applyAlignment="1"/>
    <xf numFmtId="0" fontId="7" fillId="7" borderId="6" xfId="3" applyFont="1" applyFill="1" applyBorder="1" applyAlignment="1">
      <alignment horizontal="center" vertical="center"/>
    </xf>
    <xf numFmtId="0" fontId="7" fillId="7" borderId="6" xfId="3" applyFont="1" applyFill="1" applyBorder="1" applyAlignment="1">
      <alignment horizontal="center" vertical="center" wrapText="1"/>
    </xf>
    <xf numFmtId="1" fontId="7" fillId="7" borderId="6" xfId="3" applyNumberFormat="1" applyFont="1" applyFill="1" applyBorder="1" applyAlignment="1">
      <alignment horizontal="center" vertical="center"/>
    </xf>
    <xf numFmtId="0" fontId="7" fillId="0" borderId="0" xfId="3" applyFont="1" applyBorder="1" applyAlignment="1">
      <alignment vertical="top" wrapText="1"/>
    </xf>
    <xf numFmtId="0" fontId="7" fillId="0" borderId="0" xfId="3" applyFont="1" applyBorder="1" applyAlignment="1">
      <alignment vertical="top"/>
    </xf>
    <xf numFmtId="0" fontId="7" fillId="0" borderId="0" xfId="3" applyFont="1" applyAlignment="1">
      <alignment vertical="top"/>
    </xf>
    <xf numFmtId="0" fontId="6" fillId="0" borderId="0" xfId="3" applyFont="1" applyAlignment="1">
      <alignment vertical="top" wrapText="1"/>
    </xf>
    <xf numFmtId="0" fontId="6" fillId="0" borderId="0" xfId="3" applyFont="1" applyBorder="1" applyAlignment="1">
      <alignment vertical="top" wrapText="1"/>
    </xf>
    <xf numFmtId="0" fontId="6" fillId="0" borderId="6" xfId="3" applyFont="1" applyBorder="1" applyAlignment="1">
      <alignment horizontal="center" vertical="center" wrapText="1"/>
    </xf>
    <xf numFmtId="14" fontId="6" fillId="0" borderId="6" xfId="3" applyNumberFormat="1" applyFont="1" applyBorder="1" applyAlignment="1">
      <alignment horizontal="left" vertical="center" wrapText="1"/>
    </xf>
    <xf numFmtId="0" fontId="6" fillId="0" borderId="6" xfId="3" applyNumberFormat="1" applyFont="1" applyBorder="1" applyAlignment="1">
      <alignment horizontal="left" vertical="center" wrapText="1"/>
    </xf>
    <xf numFmtId="1" fontId="6" fillId="0" borderId="6" xfId="3" applyNumberFormat="1" applyFont="1" applyBorder="1" applyAlignment="1">
      <alignment horizontal="left" vertical="center" wrapText="1"/>
    </xf>
    <xf numFmtId="0" fontId="6" fillId="0" borderId="6" xfId="3" applyFont="1" applyBorder="1" applyAlignment="1">
      <alignment horizontal="left" vertical="center" wrapText="1"/>
    </xf>
    <xf numFmtId="2" fontId="7" fillId="0" borderId="6" xfId="3" applyNumberFormat="1" applyFont="1" applyFill="1" applyBorder="1" applyAlignment="1">
      <alignment horizontal="right" vertical="center" wrapText="1"/>
    </xf>
    <xf numFmtId="1" fontId="8" fillId="0" borderId="6" xfId="3" applyNumberFormat="1" applyFont="1" applyBorder="1" applyAlignment="1">
      <alignment horizontal="center" vertical="center" wrapText="1"/>
    </xf>
    <xf numFmtId="0" fontId="8" fillId="0" borderId="6" xfId="3" applyFont="1" applyBorder="1" applyAlignment="1">
      <alignment horizontal="left" vertical="center" wrapText="1"/>
    </xf>
    <xf numFmtId="169" fontId="6" fillId="0" borderId="6" xfId="3" applyNumberFormat="1" applyFont="1" applyBorder="1" applyAlignment="1">
      <alignment horizontal="left" vertical="center" wrapText="1"/>
    </xf>
    <xf numFmtId="22" fontId="8" fillId="0" borderId="6" xfId="3" applyNumberFormat="1" applyFont="1" applyBorder="1" applyAlignment="1">
      <alignment horizontal="left" vertical="center" wrapText="1"/>
    </xf>
    <xf numFmtId="170" fontId="6" fillId="0" borderId="6" xfId="3" applyNumberFormat="1" applyFont="1" applyBorder="1" applyAlignment="1">
      <alignment horizontal="left" vertical="center" wrapText="1"/>
    </xf>
    <xf numFmtId="0" fontId="6" fillId="0" borderId="7" xfId="3" applyFont="1" applyBorder="1" applyAlignment="1">
      <alignment vertical="top" wrapText="1"/>
    </xf>
    <xf numFmtId="0" fontId="6" fillId="0" borderId="7" xfId="3" applyFont="1" applyFill="1" applyBorder="1" applyAlignment="1">
      <alignment horizontal="left" vertical="top" wrapText="1"/>
    </xf>
    <xf numFmtId="0" fontId="6" fillId="0" borderId="1" xfId="3" applyFont="1" applyFill="1" applyBorder="1" applyAlignment="1">
      <alignment horizontal="left" vertical="top" wrapText="1"/>
    </xf>
    <xf numFmtId="0" fontId="6" fillId="0" borderId="0" xfId="3" applyFont="1" applyAlignment="1">
      <alignment horizontal="center" vertical="top"/>
    </xf>
    <xf numFmtId="0" fontId="6" fillId="0" borderId="0" xfId="3" applyFont="1" applyAlignment="1">
      <alignment horizontal="center" vertical="top" wrapText="1"/>
    </xf>
    <xf numFmtId="2" fontId="6" fillId="0" borderId="0" xfId="3" applyNumberFormat="1" applyFont="1" applyFill="1" applyAlignment="1">
      <alignment horizontal="right" vertical="top" wrapText="1"/>
    </xf>
    <xf numFmtId="14" fontId="6" fillId="0" borderId="0" xfId="3" applyNumberFormat="1" applyFont="1" applyAlignment="1">
      <alignment horizontal="center" vertical="top" wrapText="1"/>
    </xf>
    <xf numFmtId="1" fontId="6" fillId="0" borderId="0" xfId="3" applyNumberFormat="1" applyFont="1" applyAlignment="1">
      <alignment horizontal="center" vertical="top" wrapText="1"/>
    </xf>
    <xf numFmtId="0" fontId="8" fillId="0" borderId="0" xfId="3" applyFont="1" applyAlignment="1">
      <alignment horizontal="center" vertical="top" wrapText="1"/>
    </xf>
    <xf numFmtId="0" fontId="6" fillId="0" borderId="0" xfId="3" applyFont="1" applyAlignment="1">
      <alignment vertical="top"/>
    </xf>
    <xf numFmtId="0" fontId="6" fillId="0" borderId="0" xfId="3" applyFont="1" applyBorder="1" applyAlignment="1">
      <alignment vertical="top"/>
    </xf>
    <xf numFmtId="1" fontId="7" fillId="7" borderId="6" xfId="3" applyNumberFormat="1" applyFont="1" applyFill="1" applyBorder="1" applyAlignment="1">
      <alignment horizontal="center" vertical="center" wrapText="1"/>
    </xf>
    <xf numFmtId="14" fontId="6" fillId="0" borderId="6" xfId="3" applyNumberFormat="1" applyFont="1" applyFill="1" applyBorder="1" applyAlignment="1">
      <alignment horizontal="left" vertical="center" wrapText="1"/>
    </xf>
    <xf numFmtId="1" fontId="6" fillId="0" borderId="6" xfId="3" applyNumberFormat="1" applyFont="1" applyFill="1" applyBorder="1" applyAlignment="1">
      <alignment horizontal="left" vertical="center" wrapText="1"/>
    </xf>
    <xf numFmtId="0" fontId="6" fillId="0" borderId="6" xfId="3" applyFont="1" applyFill="1" applyBorder="1" applyAlignment="1">
      <alignment horizontal="center" vertical="center" wrapText="1"/>
    </xf>
    <xf numFmtId="2" fontId="6" fillId="0" borderId="6" xfId="3" applyNumberFormat="1" applyFont="1" applyFill="1" applyBorder="1" applyAlignment="1">
      <alignment horizontal="right" vertical="center" wrapText="1"/>
    </xf>
    <xf numFmtId="9" fontId="6" fillId="0" borderId="6" xfId="3" applyNumberFormat="1" applyFont="1" applyFill="1" applyBorder="1" applyAlignment="1">
      <alignment horizontal="left" vertical="center" wrapText="1"/>
    </xf>
    <xf numFmtId="0" fontId="6" fillId="0" borderId="6" xfId="3" applyNumberFormat="1" applyFont="1" applyFill="1" applyBorder="1" applyAlignment="1">
      <alignment horizontal="left" vertical="center" wrapText="1"/>
    </xf>
    <xf numFmtId="0" fontId="6" fillId="0" borderId="6" xfId="3" applyFont="1" applyFill="1" applyBorder="1" applyAlignment="1">
      <alignment horizontal="left" vertical="center" wrapText="1"/>
    </xf>
    <xf numFmtId="169" fontId="6" fillId="0" borderId="6" xfId="3" applyNumberFormat="1" applyFont="1" applyFill="1" applyBorder="1" applyAlignment="1">
      <alignment horizontal="left" vertical="center" wrapText="1"/>
    </xf>
    <xf numFmtId="22" fontId="8" fillId="0" borderId="6" xfId="3" applyNumberFormat="1" applyFont="1" applyFill="1" applyBorder="1" applyAlignment="1">
      <alignment horizontal="left" vertical="center" wrapText="1"/>
    </xf>
    <xf numFmtId="9" fontId="6" fillId="0" borderId="6" xfId="2" applyFont="1" applyFill="1" applyBorder="1" applyAlignment="1">
      <alignment horizontal="right" vertical="center" wrapText="1"/>
    </xf>
    <xf numFmtId="0" fontId="0" fillId="0" borderId="6" xfId="0" applyFont="1" applyBorder="1" applyAlignment="1"/>
    <xf numFmtId="0" fontId="0" fillId="0" borderId="6" xfId="0" applyFont="1" applyBorder="1" applyAlignment="1">
      <alignment wrapText="1"/>
    </xf>
    <xf numFmtId="14" fontId="0" fillId="0" borderId="6" xfId="0" applyNumberFormat="1" applyFont="1" applyBorder="1" applyAlignment="1">
      <alignment vertical="center"/>
    </xf>
    <xf numFmtId="0" fontId="0" fillId="0" borderId="6" xfId="0" applyFont="1" applyBorder="1" applyAlignment="1">
      <alignment vertical="center" wrapText="1"/>
    </xf>
    <xf numFmtId="14" fontId="0" fillId="0" borderId="6" xfId="0" applyNumberFormat="1" applyFont="1" applyBorder="1" applyAlignment="1">
      <alignment vertical="center" wrapText="1"/>
    </xf>
    <xf numFmtId="0" fontId="0" fillId="6" borderId="6" xfId="0" applyFont="1" applyFill="1" applyBorder="1" applyAlignment="1">
      <alignment vertical="center" wrapText="1"/>
    </xf>
    <xf numFmtId="0" fontId="0" fillId="0" borderId="0" xfId="0" applyFont="1" applyAlignment="1">
      <alignment wrapText="1"/>
    </xf>
    <xf numFmtId="14" fontId="6" fillId="0" borderId="6" xfId="3" applyNumberFormat="1" applyFont="1" applyFill="1" applyBorder="1" applyAlignment="1">
      <alignment horizontal="center" vertical="center" wrapText="1"/>
    </xf>
    <xf numFmtId="2" fontId="7" fillId="7" borderId="6" xfId="3" applyNumberFormat="1" applyFont="1" applyFill="1" applyBorder="1" applyAlignment="1">
      <alignment horizontal="center" vertical="center" wrapText="1"/>
    </xf>
    <xf numFmtId="0" fontId="0" fillId="0" borderId="0" xfId="0"/>
    <xf numFmtId="167" fontId="0" fillId="0" borderId="0" xfId="0" applyNumberFormat="1"/>
    <xf numFmtId="3" fontId="0" fillId="0" borderId="0" xfId="0" applyNumberFormat="1" applyFill="1"/>
    <xf numFmtId="2" fontId="6" fillId="0" borderId="6" xfId="3" quotePrefix="1" applyNumberFormat="1" applyFont="1" applyFill="1" applyBorder="1" applyAlignment="1">
      <alignment horizontal="right" vertical="center" wrapText="1"/>
    </xf>
    <xf numFmtId="167" fontId="1" fillId="14" borderId="6" xfId="0" applyNumberFormat="1" applyFont="1" applyFill="1" applyBorder="1" applyAlignment="1">
      <alignment horizontal="center" vertical="center" wrapText="1"/>
    </xf>
    <xf numFmtId="0" fontId="7" fillId="12" borderId="6" xfId="0" applyFont="1" applyFill="1" applyBorder="1" applyAlignment="1"/>
    <xf numFmtId="167" fontId="7" fillId="10" borderId="6" xfId="0" applyNumberFormat="1" applyFont="1" applyFill="1" applyBorder="1"/>
    <xf numFmtId="3" fontId="7" fillId="17" borderId="6" xfId="0" applyNumberFormat="1" applyFont="1" applyFill="1" applyBorder="1" applyAlignment="1"/>
    <xf numFmtId="167" fontId="7" fillId="13" borderId="6" xfId="0" applyNumberFormat="1" applyFont="1" applyFill="1" applyBorder="1" applyAlignment="1"/>
    <xf numFmtId="167" fontId="7" fillId="16" borderId="6" xfId="0" applyNumberFormat="1" applyFont="1" applyFill="1" applyBorder="1" applyAlignment="1">
      <alignment horizontal="right"/>
    </xf>
    <xf numFmtId="167" fontId="7" fillId="14" borderId="6" xfId="0" applyNumberFormat="1" applyFont="1" applyFill="1" applyBorder="1" applyAlignment="1"/>
    <xf numFmtId="167" fontId="7" fillId="14" borderId="6" xfId="0" applyNumberFormat="1" applyFont="1" applyFill="1" applyBorder="1"/>
    <xf numFmtId="3" fontId="7" fillId="15" borderId="6" xfId="0" applyNumberFormat="1" applyFont="1" applyFill="1" applyBorder="1"/>
    <xf numFmtId="0" fontId="7" fillId="12" borderId="6" xfId="0" applyFont="1" applyFill="1" applyBorder="1"/>
    <xf numFmtId="3" fontId="7" fillId="17" borderId="6" xfId="0" applyNumberFormat="1" applyFont="1" applyFill="1" applyBorder="1"/>
    <xf numFmtId="167" fontId="7" fillId="13" borderId="6" xfId="0" applyNumberFormat="1" applyFont="1" applyFill="1" applyBorder="1"/>
    <xf numFmtId="0" fontId="2" fillId="12" borderId="6" xfId="0" applyFont="1" applyFill="1" applyBorder="1"/>
    <xf numFmtId="167" fontId="2" fillId="10" borderId="6" xfId="0" applyNumberFormat="1" applyFont="1" applyFill="1" applyBorder="1"/>
    <xf numFmtId="3" fontId="2" fillId="17" borderId="6" xfId="0" applyNumberFormat="1" applyFont="1" applyFill="1" applyBorder="1"/>
    <xf numFmtId="167" fontId="2" fillId="13" borderId="6" xfId="0" applyNumberFormat="1" applyFont="1" applyFill="1" applyBorder="1"/>
    <xf numFmtId="3" fontId="2" fillId="15" borderId="6" xfId="0" applyNumberFormat="1" applyFont="1" applyFill="1" applyBorder="1"/>
    <xf numFmtId="167" fontId="2" fillId="16" borderId="6" xfId="0" applyNumberFormat="1" applyFont="1" applyFill="1" applyBorder="1"/>
    <xf numFmtId="167" fontId="2" fillId="14" borderId="6" xfId="0" applyNumberFormat="1" applyFont="1" applyFill="1" applyBorder="1"/>
    <xf numFmtId="0" fontId="0" fillId="11" borderId="6" xfId="0" applyFont="1" applyFill="1" applyBorder="1" applyAlignment="1"/>
    <xf numFmtId="167" fontId="0" fillId="11" borderId="6" xfId="0" applyNumberFormat="1" applyFont="1" applyFill="1" applyBorder="1" applyAlignment="1"/>
    <xf numFmtId="167" fontId="0" fillId="7" borderId="6" xfId="0" applyNumberFormat="1" applyFont="1" applyFill="1" applyBorder="1" applyAlignment="1"/>
    <xf numFmtId="0" fontId="0" fillId="7" borderId="6" xfId="0" applyFont="1" applyFill="1" applyBorder="1" applyAlignment="1"/>
    <xf numFmtId="0" fontId="7" fillId="12" borderId="8" xfId="0" applyFont="1" applyFill="1" applyBorder="1" applyAlignment="1"/>
    <xf numFmtId="167" fontId="7" fillId="10" borderId="8" xfId="0" applyNumberFormat="1" applyFont="1" applyFill="1" applyBorder="1"/>
    <xf numFmtId="3" fontId="7" fillId="17" borderId="8" xfId="0" applyNumberFormat="1" applyFont="1" applyFill="1" applyBorder="1" applyAlignment="1"/>
    <xf numFmtId="167" fontId="7" fillId="13" borderId="8" xfId="0" applyNumberFormat="1" applyFont="1" applyFill="1" applyBorder="1" applyAlignment="1"/>
    <xf numFmtId="3" fontId="7" fillId="15" borderId="8" xfId="0" applyNumberFormat="1" applyFont="1" applyFill="1" applyBorder="1" applyAlignment="1"/>
    <xf numFmtId="167" fontId="7" fillId="16" borderId="8" xfId="0" applyNumberFormat="1" applyFont="1" applyFill="1" applyBorder="1" applyAlignment="1">
      <alignment horizontal="right"/>
    </xf>
    <xf numFmtId="167" fontId="7" fillId="14" borderId="8" xfId="0" applyNumberFormat="1" applyFont="1" applyFill="1" applyBorder="1" applyAlignment="1"/>
    <xf numFmtId="167" fontId="7" fillId="14" borderId="8" xfId="0" applyNumberFormat="1" applyFont="1" applyFill="1" applyBorder="1"/>
    <xf numFmtId="0" fontId="7" fillId="12" borderId="9" xfId="0" applyFont="1" applyFill="1" applyBorder="1" applyAlignment="1">
      <alignment horizontal="center" vertical="center" wrapText="1"/>
    </xf>
    <xf numFmtId="0" fontId="1" fillId="12" borderId="5" xfId="0" applyFont="1" applyFill="1" applyBorder="1" applyAlignment="1">
      <alignment horizontal="center" vertical="center" wrapText="1"/>
    </xf>
    <xf numFmtId="167" fontId="1" fillId="10" borderId="5" xfId="0" applyNumberFormat="1" applyFont="1" applyFill="1" applyBorder="1" applyAlignment="1">
      <alignment horizontal="center" vertical="center" wrapText="1"/>
    </xf>
    <xf numFmtId="3" fontId="1" fillId="17" borderId="5" xfId="0" applyNumberFormat="1" applyFont="1" applyFill="1" applyBorder="1" applyAlignment="1">
      <alignment horizontal="center" vertical="center" wrapText="1"/>
    </xf>
    <xf numFmtId="167" fontId="1" fillId="13" borderId="5" xfId="0" applyNumberFormat="1" applyFont="1" applyFill="1" applyBorder="1" applyAlignment="1">
      <alignment horizontal="center" vertical="center" wrapText="1"/>
    </xf>
    <xf numFmtId="3" fontId="1" fillId="15" borderId="5" xfId="0" applyNumberFormat="1" applyFont="1" applyFill="1" applyBorder="1" applyAlignment="1">
      <alignment horizontal="center" vertical="center" wrapText="1"/>
    </xf>
    <xf numFmtId="167" fontId="1" fillId="16" borderId="5" xfId="0" applyNumberFormat="1" applyFont="1" applyFill="1" applyBorder="1" applyAlignment="1">
      <alignment horizontal="center" vertical="center" wrapText="1"/>
    </xf>
    <xf numFmtId="167" fontId="1" fillId="14" borderId="5" xfId="0" applyNumberFormat="1" applyFont="1" applyFill="1" applyBorder="1" applyAlignment="1">
      <alignment horizontal="center" vertical="center" wrapText="1"/>
    </xf>
    <xf numFmtId="2" fontId="1" fillId="14" borderId="10" xfId="0" applyNumberFormat="1" applyFont="1" applyFill="1" applyBorder="1" applyAlignment="1">
      <alignment horizontal="center" vertical="center" wrapText="1"/>
    </xf>
    <xf numFmtId="167" fontId="1" fillId="13" borderId="10" xfId="0" applyNumberFormat="1" applyFont="1" applyFill="1" applyBorder="1" applyAlignment="1">
      <alignment horizontal="center" vertical="center" wrapText="1"/>
    </xf>
    <xf numFmtId="14" fontId="7" fillId="12" borderId="12" xfId="0" applyNumberFormat="1" applyFont="1" applyFill="1" applyBorder="1" applyAlignment="1"/>
    <xf numFmtId="14" fontId="7" fillId="12" borderId="14" xfId="0" applyNumberFormat="1" applyFont="1" applyFill="1" applyBorder="1" applyAlignment="1"/>
    <xf numFmtId="167" fontId="7" fillId="13" borderId="15" xfId="0" applyNumberFormat="1" applyFont="1" applyFill="1" applyBorder="1" applyAlignment="1"/>
    <xf numFmtId="0" fontId="7" fillId="12" borderId="14" xfId="0" applyFont="1" applyFill="1" applyBorder="1"/>
    <xf numFmtId="167" fontId="2" fillId="13" borderId="15" xfId="0" applyNumberFormat="1" applyFont="1" applyFill="1" applyBorder="1"/>
    <xf numFmtId="0" fontId="11" fillId="11" borderId="14" xfId="0" applyFont="1" applyFill="1" applyBorder="1" applyAlignment="1"/>
    <xf numFmtId="167" fontId="0" fillId="11" borderId="15" xfId="0" applyNumberFormat="1" applyFont="1" applyFill="1" applyBorder="1" applyAlignment="1"/>
    <xf numFmtId="167" fontId="1" fillId="5" borderId="9" xfId="0" applyNumberFormat="1" applyFont="1" applyFill="1" applyBorder="1" applyAlignment="1">
      <alignment horizontal="center" vertical="center" wrapText="1"/>
    </xf>
    <xf numFmtId="167" fontId="7" fillId="18" borderId="12" xfId="0" applyNumberFormat="1" applyFont="1" applyFill="1" applyBorder="1" applyAlignment="1"/>
    <xf numFmtId="2" fontId="7" fillId="14" borderId="13" xfId="0" applyNumberFormat="1" applyFont="1" applyFill="1" applyBorder="1"/>
    <xf numFmtId="167" fontId="7" fillId="5" borderId="14" xfId="0" applyNumberFormat="1" applyFont="1" applyFill="1" applyBorder="1" applyAlignment="1"/>
    <xf numFmtId="2" fontId="7" fillId="14" borderId="15" xfId="0" applyNumberFormat="1" applyFont="1" applyFill="1" applyBorder="1"/>
    <xf numFmtId="167" fontId="2" fillId="5" borderId="14" xfId="0" applyNumberFormat="1" applyFont="1" applyFill="1" applyBorder="1"/>
    <xf numFmtId="2" fontId="2" fillId="14" borderId="15" xfId="0" applyNumberFormat="1" applyFont="1" applyFill="1" applyBorder="1"/>
    <xf numFmtId="167" fontId="0" fillId="7" borderId="14" xfId="0" applyNumberFormat="1" applyFont="1" applyFill="1" applyBorder="1" applyAlignment="1"/>
    <xf numFmtId="2" fontId="0" fillId="7" borderId="15" xfId="0" applyNumberFormat="1" applyFont="1" applyFill="1" applyBorder="1" applyAlignment="1"/>
    <xf numFmtId="0" fontId="1" fillId="27" borderId="9" xfId="0" applyFont="1" applyFill="1" applyBorder="1" applyAlignment="1"/>
    <xf numFmtId="167" fontId="7" fillId="27" borderId="10" xfId="0" applyNumberFormat="1" applyFont="1" applyFill="1" applyBorder="1" applyAlignment="1"/>
    <xf numFmtId="0" fontId="15" fillId="20" borderId="14" xfId="0" applyFont="1" applyFill="1" applyBorder="1" applyAlignment="1"/>
    <xf numFmtId="10" fontId="15" fillId="20" borderId="15" xfId="2" applyNumberFormat="1" applyFont="1" applyFill="1" applyBorder="1" applyAlignment="1"/>
    <xf numFmtId="167" fontId="15" fillId="20" borderId="15" xfId="0" applyNumberFormat="1" applyFont="1" applyFill="1" applyBorder="1" applyAlignment="1"/>
    <xf numFmtId="2" fontId="15" fillId="20" borderId="15" xfId="0" applyNumberFormat="1" applyFont="1" applyFill="1" applyBorder="1" applyAlignment="1"/>
    <xf numFmtId="0" fontId="16" fillId="24" borderId="14" xfId="0" applyFont="1" applyFill="1" applyBorder="1" applyAlignment="1"/>
    <xf numFmtId="167" fontId="16" fillId="24" borderId="15" xfId="0" applyNumberFormat="1" applyFont="1" applyFill="1" applyBorder="1" applyAlignment="1"/>
    <xf numFmtId="0" fontId="16" fillId="25" borderId="14" xfId="0" applyFont="1" applyFill="1" applyBorder="1" applyAlignment="1"/>
    <xf numFmtId="167" fontId="16" fillId="25" borderId="15" xfId="0" applyNumberFormat="1" applyFont="1" applyFill="1" applyBorder="1" applyAlignment="1"/>
    <xf numFmtId="0" fontId="6" fillId="26" borderId="14" xfId="0" applyFont="1" applyFill="1" applyBorder="1" applyAlignment="1"/>
    <xf numFmtId="167" fontId="6" fillId="26" borderId="15" xfId="0" applyNumberFormat="1" applyFont="1" applyFill="1" applyBorder="1" applyAlignment="1"/>
    <xf numFmtId="0" fontId="6" fillId="26" borderId="20" xfId="0" applyFont="1" applyFill="1" applyBorder="1" applyAlignment="1"/>
    <xf numFmtId="167" fontId="6" fillId="26" borderId="21" xfId="0" applyNumberFormat="1" applyFont="1" applyFill="1" applyBorder="1" applyAlignment="1"/>
    <xf numFmtId="0" fontId="3" fillId="19" borderId="14" xfId="0" applyFont="1" applyFill="1" applyBorder="1" applyAlignment="1"/>
    <xf numFmtId="167" fontId="3" fillId="19" borderId="15" xfId="0" applyNumberFormat="1" applyFont="1" applyFill="1" applyBorder="1" applyAlignment="1"/>
    <xf numFmtId="0" fontId="3" fillId="9" borderId="14" xfId="0" applyFont="1" applyFill="1" applyBorder="1" applyAlignment="1"/>
    <xf numFmtId="0" fontId="1" fillId="2" borderId="14" xfId="0" applyFont="1" applyFill="1" applyBorder="1" applyAlignment="1"/>
    <xf numFmtId="167" fontId="1" fillId="2" borderId="15" xfId="0" applyNumberFormat="1" applyFont="1" applyFill="1" applyBorder="1" applyAlignment="1"/>
    <xf numFmtId="0" fontId="1" fillId="21" borderId="14" xfId="0" applyFont="1" applyFill="1" applyBorder="1" applyAlignment="1"/>
    <xf numFmtId="167" fontId="1" fillId="21" borderId="15" xfId="0" applyNumberFormat="1" applyFont="1" applyFill="1" applyBorder="1" applyAlignment="1"/>
    <xf numFmtId="0" fontId="1" fillId="4" borderId="14" xfId="0" applyFont="1" applyFill="1" applyBorder="1" applyAlignment="1"/>
    <xf numFmtId="4" fontId="1" fillId="4" borderId="15" xfId="0" applyNumberFormat="1" applyFont="1" applyFill="1" applyBorder="1" applyAlignment="1"/>
    <xf numFmtId="167" fontId="1" fillId="4" borderId="15" xfId="0" applyNumberFormat="1" applyFont="1" applyFill="1" applyBorder="1" applyAlignment="1"/>
    <xf numFmtId="168" fontId="3" fillId="9" borderId="15" xfId="1" applyNumberFormat="1" applyFont="1" applyFill="1" applyBorder="1" applyAlignment="1"/>
    <xf numFmtId="0" fontId="3" fillId="9" borderId="24" xfId="0" applyFont="1" applyFill="1" applyBorder="1" applyAlignment="1"/>
    <xf numFmtId="168" fontId="3" fillId="9" borderId="25" xfId="1" applyNumberFormat="1" applyFont="1" applyFill="1" applyBorder="1" applyAlignment="1"/>
    <xf numFmtId="0" fontId="3" fillId="19" borderId="20" xfId="0" applyFont="1" applyFill="1" applyBorder="1" applyAlignment="1"/>
    <xf numFmtId="2" fontId="3" fillId="19" borderId="21" xfId="0" applyNumberFormat="1" applyFont="1" applyFill="1" applyBorder="1" applyAlignment="1"/>
    <xf numFmtId="0" fontId="3" fillId="9" borderId="9" xfId="0" applyFont="1" applyFill="1" applyBorder="1" applyAlignment="1"/>
    <xf numFmtId="9" fontId="3" fillId="9" borderId="10" xfId="2" applyNumberFormat="1" applyFont="1" applyFill="1" applyBorder="1" applyAlignment="1"/>
    <xf numFmtId="172" fontId="0" fillId="0" borderId="0" xfId="4" applyNumberFormat="1" applyFont="1"/>
    <xf numFmtId="171" fontId="0" fillId="0" borderId="0" xfId="5" applyNumberFormat="1" applyFont="1"/>
    <xf numFmtId="0" fontId="17" fillId="23" borderId="6" xfId="0" applyFont="1" applyFill="1" applyBorder="1" applyAlignment="1">
      <alignment horizontal="center"/>
    </xf>
    <xf numFmtId="0" fontId="11" fillId="28" borderId="6" xfId="0" applyFont="1" applyFill="1" applyBorder="1" applyAlignment="1">
      <alignment horizontal="center"/>
    </xf>
    <xf numFmtId="0" fontId="11" fillId="28" borderId="6" xfId="0" applyFont="1" applyFill="1" applyBorder="1" applyAlignment="1">
      <alignment horizontal="center"/>
    </xf>
    <xf numFmtId="0" fontId="11" fillId="28" borderId="27" xfId="0" applyFont="1" applyFill="1" applyBorder="1" applyAlignment="1">
      <alignment horizontal="center"/>
    </xf>
    <xf numFmtId="0" fontId="16" fillId="0" borderId="6" xfId="0" applyFont="1" applyBorder="1"/>
    <xf numFmtId="171" fontId="0" fillId="8" borderId="6" xfId="5" applyNumberFormat="1" applyFont="1" applyFill="1" applyBorder="1"/>
    <xf numFmtId="0" fontId="0" fillId="8" borderId="6" xfId="0" applyFill="1" applyBorder="1"/>
    <xf numFmtId="167" fontId="0" fillId="0" borderId="6" xfId="0" applyNumberFormat="1" applyBorder="1"/>
    <xf numFmtId="9" fontId="0" fillId="8" borderId="6" xfId="0" applyNumberFormat="1" applyFill="1" applyBorder="1"/>
    <xf numFmtId="9" fontId="0" fillId="0" borderId="6" xfId="6" applyFont="1" applyBorder="1"/>
    <xf numFmtId="43" fontId="0" fillId="0" borderId="6" xfId="5" applyFont="1" applyBorder="1"/>
    <xf numFmtId="167" fontId="0" fillId="0" borderId="27" xfId="0" applyNumberFormat="1" applyBorder="1"/>
    <xf numFmtId="0" fontId="0" fillId="22" borderId="6" xfId="0" applyFill="1" applyBorder="1"/>
    <xf numFmtId="171" fontId="0" fillId="0" borderId="6" xfId="5" applyNumberFormat="1" applyFont="1" applyBorder="1"/>
    <xf numFmtId="14" fontId="0" fillId="0" borderId="6" xfId="5" applyNumberFormat="1" applyFont="1" applyBorder="1"/>
    <xf numFmtId="43" fontId="0" fillId="0" borderId="6" xfId="0" applyNumberFormat="1" applyFill="1" applyBorder="1"/>
    <xf numFmtId="43" fontId="0" fillId="22" borderId="6" xfId="0" applyNumberFormat="1" applyFill="1" applyBorder="1"/>
    <xf numFmtId="0" fontId="0" fillId="0" borderId="6" xfId="0" applyBorder="1"/>
    <xf numFmtId="43" fontId="0" fillId="23" borderId="6" xfId="0" applyNumberFormat="1" applyFill="1" applyBorder="1"/>
    <xf numFmtId="9" fontId="16" fillId="8" borderId="6" xfId="0" applyNumberFormat="1" applyFont="1" applyFill="1" applyBorder="1"/>
    <xf numFmtId="0" fontId="16" fillId="0" borderId="17" xfId="0" applyFont="1" applyBorder="1"/>
    <xf numFmtId="171" fontId="0" fillId="8" borderId="17" xfId="0" applyNumberFormat="1" applyFill="1" applyBorder="1"/>
    <xf numFmtId="0" fontId="0" fillId="8" borderId="17" xfId="0" applyFill="1" applyBorder="1"/>
    <xf numFmtId="167" fontId="0" fillId="0" borderId="17" xfId="0" applyNumberFormat="1" applyBorder="1"/>
    <xf numFmtId="9" fontId="0" fillId="8" borderId="17" xfId="0" applyNumberFormat="1" applyFill="1" applyBorder="1"/>
    <xf numFmtId="9" fontId="0" fillId="0" borderId="17" xfId="6" applyFont="1" applyBorder="1"/>
    <xf numFmtId="43" fontId="0" fillId="0" borderId="17" xfId="5" applyFont="1" applyBorder="1"/>
    <xf numFmtId="0" fontId="11" fillId="0" borderId="9" xfId="0" applyFont="1" applyBorder="1"/>
    <xf numFmtId="171" fontId="18" fillId="0" borderId="5" xfId="0" applyNumberFormat="1" applyFont="1" applyBorder="1"/>
    <xf numFmtId="167" fontId="18" fillId="0" borderId="5" xfId="0" applyNumberFormat="1" applyFont="1" applyFill="1" applyBorder="1"/>
    <xf numFmtId="0" fontId="18" fillId="0" borderId="5" xfId="0" applyFont="1" applyFill="1" applyBorder="1"/>
    <xf numFmtId="167" fontId="18" fillId="22" borderId="5" xfId="0" applyNumberFormat="1" applyFont="1" applyFill="1" applyBorder="1"/>
    <xf numFmtId="9" fontId="18" fillId="0" borderId="5" xfId="6" applyFont="1" applyFill="1" applyBorder="1"/>
    <xf numFmtId="43" fontId="18" fillId="0" borderId="4" xfId="6" applyNumberFormat="1" applyFont="1" applyFill="1" applyBorder="1"/>
    <xf numFmtId="0" fontId="0" fillId="0" borderId="4" xfId="0" applyFill="1" applyBorder="1"/>
    <xf numFmtId="0" fontId="0" fillId="0" borderId="16" xfId="0" applyFill="1" applyBorder="1"/>
    <xf numFmtId="43" fontId="11" fillId="23" borderId="0" xfId="0" applyNumberFormat="1" applyFont="1" applyFill="1"/>
    <xf numFmtId="14" fontId="0" fillId="0" borderId="0" xfId="0" applyNumberFormat="1"/>
    <xf numFmtId="171" fontId="0" fillId="0" borderId="0" xfId="0" applyNumberFormat="1" applyAlignment="1"/>
    <xf numFmtId="0" fontId="19" fillId="23" borderId="6" xfId="0" applyFont="1" applyFill="1" applyBorder="1" applyAlignment="1"/>
    <xf numFmtId="0" fontId="19" fillId="23" borderId="0" xfId="0" applyFont="1" applyFill="1" applyBorder="1" applyAlignment="1"/>
    <xf numFmtId="0" fontId="16" fillId="0" borderId="0" xfId="0" applyFont="1"/>
    <xf numFmtId="167" fontId="0" fillId="0" borderId="0" xfId="4" applyNumberFormat="1" applyFont="1"/>
    <xf numFmtId="171" fontId="0" fillId="0" borderId="0" xfId="0" applyNumberFormat="1"/>
    <xf numFmtId="0" fontId="6" fillId="0" borderId="0" xfId="3" applyFont="1" applyFill="1" applyAlignment="1">
      <alignment vertical="top" wrapText="1"/>
    </xf>
    <xf numFmtId="0" fontId="6" fillId="0" borderId="0" xfId="3" applyFont="1" applyFill="1" applyBorder="1" applyAlignment="1">
      <alignment vertical="top" wrapText="1"/>
    </xf>
    <xf numFmtId="0" fontId="6" fillId="0" borderId="0" xfId="3" applyFont="1" applyFill="1" applyBorder="1" applyAlignment="1">
      <alignment horizontal="left" vertical="top" wrapText="1"/>
    </xf>
    <xf numFmtId="0" fontId="6" fillId="0" borderId="2" xfId="3" applyFont="1" applyFill="1" applyBorder="1" applyAlignment="1">
      <alignment horizontal="left" vertical="top" wrapText="1"/>
    </xf>
    <xf numFmtId="0" fontId="6" fillId="0" borderId="6" xfId="3" applyFont="1" applyBorder="1" applyAlignment="1">
      <alignment horizontal="center" vertical="top" wrapText="1"/>
    </xf>
    <xf numFmtId="1" fontId="6" fillId="0" borderId="6" xfId="3" applyNumberFormat="1" applyFont="1" applyBorder="1" applyAlignment="1">
      <alignment horizontal="center" vertical="top" wrapText="1"/>
    </xf>
    <xf numFmtId="0" fontId="8" fillId="0" borderId="6" xfId="3" applyFont="1" applyBorder="1" applyAlignment="1">
      <alignment horizontal="center" vertical="top" wrapText="1"/>
    </xf>
    <xf numFmtId="0" fontId="0" fillId="0" borderId="28" xfId="0" applyBorder="1"/>
    <xf numFmtId="0" fontId="0" fillId="0" borderId="29" xfId="0" applyBorder="1"/>
    <xf numFmtId="0" fontId="0" fillId="0" borderId="29" xfId="0" applyFont="1" applyBorder="1" applyAlignment="1"/>
    <xf numFmtId="0" fontId="0" fillId="0" borderId="30" xfId="0" applyBorder="1"/>
    <xf numFmtId="0" fontId="0" fillId="0" borderId="22" xfId="0" applyBorder="1"/>
    <xf numFmtId="0" fontId="0" fillId="0" borderId="0" xfId="0" applyBorder="1"/>
    <xf numFmtId="0" fontId="0" fillId="0" borderId="23" xfId="0" applyBorder="1"/>
    <xf numFmtId="0" fontId="19" fillId="30" borderId="0" xfId="0" applyFont="1" applyFill="1"/>
    <xf numFmtId="0" fontId="19" fillId="30" borderId="0" xfId="0" applyFont="1" applyFill="1" applyAlignment="1">
      <alignment horizontal="center"/>
    </xf>
    <xf numFmtId="0" fontId="25" fillId="0" borderId="0" xfId="7"/>
    <xf numFmtId="167" fontId="1" fillId="13" borderId="3" xfId="0" applyNumberFormat="1" applyFont="1" applyFill="1" applyBorder="1" applyAlignment="1">
      <alignment horizontal="center" vertical="center" wrapText="1"/>
    </xf>
    <xf numFmtId="167" fontId="1" fillId="13" borderId="16" xfId="0" applyNumberFormat="1" applyFont="1" applyFill="1" applyBorder="1" applyAlignment="1">
      <alignment horizontal="center" vertical="center" wrapText="1"/>
    </xf>
    <xf numFmtId="167" fontId="1" fillId="13" borderId="18" xfId="0" applyNumberFormat="1" applyFont="1" applyFill="1" applyBorder="1" applyAlignment="1">
      <alignment horizontal="center" vertical="center" wrapText="1"/>
    </xf>
    <xf numFmtId="167" fontId="1" fillId="13" borderId="19" xfId="0" applyNumberFormat="1" applyFont="1" applyFill="1" applyBorder="1" applyAlignment="1">
      <alignment horizontal="center" vertical="center" wrapText="1"/>
    </xf>
    <xf numFmtId="167" fontId="1" fillId="13" borderId="22" xfId="0" applyNumberFormat="1" applyFont="1" applyFill="1" applyBorder="1" applyAlignment="1">
      <alignment horizontal="center" vertical="center" wrapText="1"/>
    </xf>
    <xf numFmtId="167" fontId="1" fillId="13" borderId="23" xfId="0" applyNumberFormat="1" applyFont="1" applyFill="1" applyBorder="1" applyAlignment="1">
      <alignment horizontal="center" vertical="center" wrapText="1"/>
    </xf>
    <xf numFmtId="0" fontId="21" fillId="0" borderId="28" xfId="0" applyFont="1" applyBorder="1" applyAlignment="1">
      <alignment horizontal="left" vertical="top" wrapText="1"/>
    </xf>
    <xf numFmtId="0" fontId="21" fillId="0" borderId="29" xfId="0" applyFont="1" applyBorder="1" applyAlignment="1">
      <alignment horizontal="left" vertical="top" wrapText="1"/>
    </xf>
    <xf numFmtId="0" fontId="21" fillId="0" borderId="30" xfId="0" applyFont="1" applyBorder="1" applyAlignment="1">
      <alignment horizontal="left" vertical="top" wrapText="1"/>
    </xf>
    <xf numFmtId="0" fontId="21" fillId="0" borderId="22" xfId="0" applyFont="1" applyBorder="1" applyAlignment="1">
      <alignment horizontal="left" vertical="top" wrapText="1"/>
    </xf>
    <xf numFmtId="0" fontId="21" fillId="0" borderId="0" xfId="0" applyFont="1" applyBorder="1" applyAlignment="1">
      <alignment horizontal="left" vertical="top" wrapText="1"/>
    </xf>
    <xf numFmtId="0" fontId="21" fillId="0" borderId="23" xfId="0" applyFont="1" applyBorder="1" applyAlignment="1">
      <alignment horizontal="left" vertical="top" wrapText="1"/>
    </xf>
    <xf numFmtId="0" fontId="23" fillId="0" borderId="28"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30" xfId="0" applyFont="1" applyBorder="1" applyAlignment="1">
      <alignment horizontal="center" vertical="center" wrapText="1"/>
    </xf>
    <xf numFmtId="0" fontId="23" fillId="0" borderId="31" xfId="0" applyFont="1" applyBorder="1" applyAlignment="1">
      <alignment horizontal="center" vertical="center" wrapText="1"/>
    </xf>
    <xf numFmtId="0" fontId="23" fillId="0" borderId="32" xfId="0" applyFont="1" applyBorder="1" applyAlignment="1">
      <alignment horizontal="center" vertical="center" wrapText="1"/>
    </xf>
    <xf numFmtId="0" fontId="23" fillId="0" borderId="33" xfId="0" applyFont="1" applyBorder="1" applyAlignment="1">
      <alignment horizontal="center" vertical="center" wrapText="1"/>
    </xf>
    <xf numFmtId="0" fontId="22" fillId="0" borderId="28" xfId="0" applyFont="1" applyBorder="1" applyAlignment="1">
      <alignment horizontal="left" vertical="top" wrapText="1"/>
    </xf>
    <xf numFmtId="0" fontId="22" fillId="0" borderId="29" xfId="0" applyFont="1" applyBorder="1" applyAlignment="1">
      <alignment horizontal="left" vertical="top" wrapText="1"/>
    </xf>
    <xf numFmtId="0" fontId="22" fillId="0" borderId="30" xfId="0" applyFont="1" applyBorder="1" applyAlignment="1">
      <alignment horizontal="left" vertical="top" wrapText="1"/>
    </xf>
    <xf numFmtId="0" fontId="22" fillId="0" borderId="22" xfId="0" applyFont="1" applyBorder="1" applyAlignment="1">
      <alignment horizontal="left" vertical="top" wrapText="1"/>
    </xf>
    <xf numFmtId="0" fontId="22" fillId="0" borderId="0" xfId="0" applyFont="1" applyBorder="1" applyAlignment="1">
      <alignment horizontal="left" vertical="top" wrapText="1"/>
    </xf>
    <xf numFmtId="0" fontId="22" fillId="0" borderId="23" xfId="0" applyFont="1" applyBorder="1" applyAlignment="1">
      <alignment horizontal="left" vertical="top" wrapText="1"/>
    </xf>
    <xf numFmtId="0" fontId="22" fillId="0" borderId="31" xfId="0" applyFont="1" applyBorder="1" applyAlignment="1">
      <alignment horizontal="left" vertical="top" wrapText="1"/>
    </xf>
    <xf numFmtId="0" fontId="22" fillId="0" borderId="32" xfId="0" applyFont="1" applyBorder="1" applyAlignment="1">
      <alignment horizontal="left" vertical="top" wrapText="1"/>
    </xf>
    <xf numFmtId="0" fontId="22" fillId="0" borderId="33" xfId="0" applyFont="1" applyBorder="1" applyAlignment="1">
      <alignment horizontal="left" vertical="top" wrapText="1"/>
    </xf>
    <xf numFmtId="0" fontId="16" fillId="29" borderId="3" xfId="0" applyFont="1" applyFill="1" applyBorder="1" applyAlignment="1">
      <alignment horizontal="left" vertical="top"/>
    </xf>
    <xf numFmtId="0" fontId="16" fillId="29" borderId="4" xfId="0" applyFont="1" applyFill="1" applyBorder="1" applyAlignment="1">
      <alignment horizontal="left" vertical="top"/>
    </xf>
    <xf numFmtId="0" fontId="16" fillId="29" borderId="16" xfId="0" applyFont="1" applyFill="1" applyBorder="1" applyAlignment="1">
      <alignment horizontal="left" vertical="top"/>
    </xf>
    <xf numFmtId="0" fontId="16" fillId="23" borderId="28" xfId="0" applyFont="1" applyFill="1" applyBorder="1" applyAlignment="1">
      <alignment horizontal="left" vertical="top"/>
    </xf>
    <xf numFmtId="0" fontId="16" fillId="23" borderId="29" xfId="0" applyFont="1" applyFill="1" applyBorder="1" applyAlignment="1">
      <alignment horizontal="left" vertical="top"/>
    </xf>
    <xf numFmtId="0" fontId="16" fillId="23" borderId="30" xfId="0" applyFont="1" applyFill="1" applyBorder="1" applyAlignment="1">
      <alignment horizontal="left" vertical="top"/>
    </xf>
    <xf numFmtId="0" fontId="16" fillId="22" borderId="3" xfId="0" applyFont="1" applyFill="1" applyBorder="1" applyAlignment="1">
      <alignment horizontal="left" vertical="top"/>
    </xf>
    <xf numFmtId="0" fontId="16" fillId="22" borderId="4" xfId="0" applyFont="1" applyFill="1" applyBorder="1" applyAlignment="1">
      <alignment horizontal="left" vertical="top"/>
    </xf>
    <xf numFmtId="0" fontId="16" fillId="22" borderId="16" xfId="0" applyFont="1" applyFill="1" applyBorder="1" applyAlignment="1">
      <alignment horizontal="left" vertical="top"/>
    </xf>
    <xf numFmtId="0" fontId="17" fillId="30" borderId="26" xfId="0" applyFont="1" applyFill="1" applyBorder="1" applyAlignment="1">
      <alignment horizontal="center"/>
    </xf>
    <xf numFmtId="0" fontId="17" fillId="30" borderId="11" xfId="0" applyFont="1" applyFill="1" applyBorder="1" applyAlignment="1">
      <alignment horizontal="center"/>
    </xf>
    <xf numFmtId="0" fontId="17" fillId="23" borderId="6" xfId="0" applyFont="1" applyFill="1" applyBorder="1" applyAlignment="1">
      <alignment horizontal="center"/>
    </xf>
    <xf numFmtId="0" fontId="11" fillId="28" borderId="6" xfId="0" applyFont="1" applyFill="1" applyBorder="1" applyAlignment="1">
      <alignment horizontal="center"/>
    </xf>
    <xf numFmtId="0" fontId="18" fillId="0" borderId="5" xfId="0" applyFont="1" applyBorder="1" applyAlignment="1">
      <alignment horizontal="center"/>
    </xf>
  </cellXfs>
  <cellStyles count="8">
    <cellStyle name="Ezres" xfId="1" builtinId="3"/>
    <cellStyle name="Ezres 2" xfId="5" xr:uid="{8E20451F-7744-4405-8C62-2B0A9C3D411E}"/>
    <cellStyle name="Hivatkozás" xfId="7" builtinId="8"/>
    <cellStyle name="Normál" xfId="0" builtinId="0"/>
    <cellStyle name="Normál 2" xfId="3" xr:uid="{EACC7950-0E1A-4204-B6B1-49C6BF039D31}"/>
    <cellStyle name="Pénznem" xfId="4" builtinId="4"/>
    <cellStyle name="Százalék" xfId="2" builtinId="5"/>
    <cellStyle name="Százalék 2" xfId="6" xr:uid="{A9FD477E-6007-48D3-A760-8987ACD57752}"/>
  </cellStyles>
  <dxfs count="21">
    <dxf>
      <fill>
        <patternFill>
          <bgColor rgb="FF92D050"/>
        </patternFill>
      </fill>
    </dxf>
    <dxf>
      <fill>
        <patternFill>
          <bgColor rgb="FFFF0000"/>
        </patternFill>
      </fill>
    </dxf>
    <dxf>
      <fill>
        <patternFill>
          <bgColor rgb="FF00B050"/>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a:t>Challenge </a:t>
            </a:r>
            <a:r>
              <a:rPr lang="hu-HU"/>
              <a:t>Progress</a:t>
            </a:r>
          </a:p>
        </c:rich>
      </c:tx>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DE"/>
        </a:p>
      </c:txPr>
    </c:title>
    <c:autoTitleDeleted val="0"/>
    <c:plotArea>
      <c:layout>
        <c:manualLayout>
          <c:layoutTarget val="inner"/>
          <c:xMode val="edge"/>
          <c:yMode val="edge"/>
          <c:x val="0.1742643009948798"/>
          <c:y val="0.23204528858038789"/>
          <c:w val="0.79674007865139851"/>
          <c:h val="0.56147802575766836"/>
        </c:manualLayout>
      </c:layout>
      <c:lineChart>
        <c:grouping val="standard"/>
        <c:varyColors val="0"/>
        <c:ser>
          <c:idx val="0"/>
          <c:order val="0"/>
          <c:spPr>
            <a:ln w="34925" cap="rnd">
              <a:solidFill>
                <a:schemeClr val="accent1"/>
              </a:solidFill>
              <a:round/>
            </a:ln>
            <a:effectLst>
              <a:outerShdw blurRad="57150" dist="19050" dir="5400000" algn="ctr" rotWithShape="0">
                <a:srgbClr val="000000">
                  <a:alpha val="63000"/>
                </a:srgbClr>
              </a:outerShdw>
            </a:effectLst>
          </c:spPr>
          <c:marker>
            <c:symbol val="none"/>
          </c:marker>
          <c:cat>
            <c:numRef>
              <c:f>'Bankroll NL2'!$H$2:$H$8</c:f>
              <c:numCache>
                <c:formatCode>#,##0</c:formatCode>
                <c:ptCount val="7"/>
                <c:pt idx="0">
                  <c:v>0</c:v>
                </c:pt>
                <c:pt idx="1">
                  <c:v>1021</c:v>
                </c:pt>
                <c:pt idx="2">
                  <c:v>3078</c:v>
                </c:pt>
                <c:pt idx="3">
                  <c:v>3078</c:v>
                </c:pt>
                <c:pt idx="4">
                  <c:v>4101</c:v>
                </c:pt>
                <c:pt idx="5">
                  <c:v>5134</c:v>
                </c:pt>
                <c:pt idx="6">
                  <c:v>5134</c:v>
                </c:pt>
              </c:numCache>
            </c:numRef>
          </c:cat>
          <c:val>
            <c:numRef>
              <c:f>'Bankroll NL2'!$J$2:$J$8</c:f>
              <c:numCache>
                <c:formatCode>_-[$$-409]* #,##0.00_ ;_-[$$-409]* \-#,##0.00\ ;_-[$$-409]* "-"??_ ;_-@_ </c:formatCode>
                <c:ptCount val="7"/>
                <c:pt idx="0">
                  <c:v>0</c:v>
                </c:pt>
                <c:pt idx="1">
                  <c:v>-4.0399999999999991</c:v>
                </c:pt>
                <c:pt idx="2">
                  <c:v>0.92999999999999972</c:v>
                </c:pt>
                <c:pt idx="3">
                  <c:v>1.1300000000000026</c:v>
                </c:pt>
                <c:pt idx="4">
                  <c:v>9.009999999999998</c:v>
                </c:pt>
                <c:pt idx="5">
                  <c:v>6.509999999999998</c:v>
                </c:pt>
                <c:pt idx="6">
                  <c:v>7.8500000000000014</c:v>
                </c:pt>
              </c:numCache>
            </c:numRef>
          </c:val>
          <c:smooth val="0"/>
          <c:extLst>
            <c:ext xmlns:c16="http://schemas.microsoft.com/office/drawing/2014/chart" uri="{C3380CC4-5D6E-409C-BE32-E72D297353CC}">
              <c16:uniqueId val="{00000000-6B96-4F34-8BED-9C952FC39DCC}"/>
            </c:ext>
          </c:extLst>
        </c:ser>
        <c:ser>
          <c:idx val="1"/>
          <c:order val="1"/>
          <c:spPr>
            <a:ln w="34925" cap="rnd">
              <a:solidFill>
                <a:srgbClr val="00B050"/>
              </a:solidFill>
              <a:round/>
            </a:ln>
            <a:effectLst>
              <a:outerShdw blurRad="57150" dist="19050" dir="5400000" algn="ctr" rotWithShape="0">
                <a:srgbClr val="000000">
                  <a:alpha val="63000"/>
                </a:srgbClr>
              </a:outerShdw>
            </a:effectLst>
          </c:spPr>
          <c:marker>
            <c:symbol val="none"/>
          </c:marker>
          <c:cat>
            <c:numRef>
              <c:f>'Bankroll NL2'!$H$2:$H$8</c:f>
              <c:numCache>
                <c:formatCode>#,##0</c:formatCode>
                <c:ptCount val="7"/>
                <c:pt idx="0">
                  <c:v>0</c:v>
                </c:pt>
                <c:pt idx="1">
                  <c:v>1021</c:v>
                </c:pt>
                <c:pt idx="2">
                  <c:v>3078</c:v>
                </c:pt>
                <c:pt idx="3">
                  <c:v>3078</c:v>
                </c:pt>
                <c:pt idx="4">
                  <c:v>4101</c:v>
                </c:pt>
                <c:pt idx="5">
                  <c:v>5134</c:v>
                </c:pt>
                <c:pt idx="6">
                  <c:v>5134</c:v>
                </c:pt>
              </c:numCache>
            </c:numRef>
          </c:cat>
          <c:val>
            <c:numRef>
              <c:f>'Bankroll NL2'!$L$2:$L$8</c:f>
              <c:numCache>
                <c:formatCode>_-[$$-409]* #,##0.00_ ;_-[$$-409]* \-#,##0.00\ ;_-[$$-409]* "-"??_ ;_-@_ </c:formatCode>
                <c:ptCount val="7"/>
                <c:pt idx="0">
                  <c:v>0</c:v>
                </c:pt>
                <c:pt idx="1">
                  <c:v>-4.0399999999999991</c:v>
                </c:pt>
                <c:pt idx="2">
                  <c:v>0.92999999999999972</c:v>
                </c:pt>
                <c:pt idx="3">
                  <c:v>0.92999999999999972</c:v>
                </c:pt>
                <c:pt idx="4">
                  <c:v>8.8099999999999952</c:v>
                </c:pt>
                <c:pt idx="5">
                  <c:v>6.3099999999999952</c:v>
                </c:pt>
                <c:pt idx="6">
                  <c:v>6.3099999999999952</c:v>
                </c:pt>
              </c:numCache>
            </c:numRef>
          </c:val>
          <c:smooth val="0"/>
          <c:extLst>
            <c:ext xmlns:c16="http://schemas.microsoft.com/office/drawing/2014/chart" uri="{C3380CC4-5D6E-409C-BE32-E72D297353CC}">
              <c16:uniqueId val="{00000010-F5AF-412F-A46E-9FD55BA4FDD7}"/>
            </c:ext>
          </c:extLst>
        </c:ser>
        <c:ser>
          <c:idx val="2"/>
          <c:order val="2"/>
          <c:spPr>
            <a:ln w="34925" cap="rnd">
              <a:solidFill>
                <a:schemeClr val="accent3"/>
              </a:solidFill>
              <a:round/>
            </a:ln>
            <a:effectLst>
              <a:outerShdw blurRad="57150" dist="19050" dir="5400000" algn="ctr" rotWithShape="0">
                <a:srgbClr val="000000">
                  <a:alpha val="63000"/>
                </a:srgbClr>
              </a:outerShdw>
            </a:effectLst>
          </c:spPr>
          <c:marker>
            <c:symbol val="none"/>
          </c:marker>
          <c:cat>
            <c:numRef>
              <c:f>'Bankroll NL2'!$H$2:$H$8</c:f>
              <c:numCache>
                <c:formatCode>#,##0</c:formatCode>
                <c:ptCount val="7"/>
                <c:pt idx="0">
                  <c:v>0</c:v>
                </c:pt>
                <c:pt idx="1">
                  <c:v>1021</c:v>
                </c:pt>
                <c:pt idx="2">
                  <c:v>3078</c:v>
                </c:pt>
                <c:pt idx="3">
                  <c:v>3078</c:v>
                </c:pt>
                <c:pt idx="4">
                  <c:v>4101</c:v>
                </c:pt>
                <c:pt idx="5">
                  <c:v>5134</c:v>
                </c:pt>
                <c:pt idx="6">
                  <c:v>5134</c:v>
                </c:pt>
              </c:numCache>
            </c:numRef>
          </c:cat>
          <c:val>
            <c:numRef>
              <c:f>'Bankroll NL2'!$N$2:$N$8</c:f>
              <c:numCache>
                <c:formatCode>_-[$$-409]* #,##0.00_ ;_-[$$-409]* \-#,##0.00\ ;_-[$$-409]* "-"??_ ;_-@_ </c:formatCode>
                <c:ptCount val="7"/>
                <c:pt idx="0">
                  <c:v>0</c:v>
                </c:pt>
                <c:pt idx="1">
                  <c:v>-1.3599999999999992</c:v>
                </c:pt>
                <c:pt idx="2">
                  <c:v>7.92</c:v>
                </c:pt>
                <c:pt idx="3">
                  <c:v>7.92</c:v>
                </c:pt>
                <c:pt idx="4">
                  <c:v>14.359999999999996</c:v>
                </c:pt>
                <c:pt idx="5">
                  <c:v>14.529999999999996</c:v>
                </c:pt>
                <c:pt idx="6">
                  <c:v>14.529999999999996</c:v>
                </c:pt>
              </c:numCache>
            </c:numRef>
          </c:val>
          <c:smooth val="0"/>
          <c:extLst>
            <c:ext xmlns:c16="http://schemas.microsoft.com/office/drawing/2014/chart" uri="{C3380CC4-5D6E-409C-BE32-E72D297353CC}">
              <c16:uniqueId val="{00000011-F5AF-412F-A46E-9FD55BA4FDD7}"/>
            </c:ext>
          </c:extLst>
        </c:ser>
        <c:dLbls>
          <c:showLegendKey val="0"/>
          <c:showVal val="0"/>
          <c:showCatName val="0"/>
          <c:showSerName val="0"/>
          <c:showPercent val="0"/>
          <c:showBubbleSize val="0"/>
        </c:dLbls>
        <c:smooth val="0"/>
        <c:axId val="254989633"/>
        <c:axId val="519500449"/>
      </c:lineChart>
      <c:catAx>
        <c:axId val="254989633"/>
        <c:scaling>
          <c:orientation val="minMax"/>
        </c:scaling>
        <c:delete val="0"/>
        <c:axPos val="b"/>
        <c:title>
          <c:tx>
            <c:rich>
              <a:bodyPr rot="0" spcFirstLastPara="1" vertOverflow="ellipsis" vert="horz" wrap="square" anchor="ctr" anchorCtr="1"/>
              <a:lstStyle/>
              <a:p>
                <a:pPr>
                  <a:defRPr sz="900" b="1" i="0" u="none" strike="noStrike" kern="1200" cap="all" baseline="0">
                    <a:solidFill>
                      <a:schemeClr val="lt1">
                        <a:lumMod val="85000"/>
                      </a:schemeClr>
                    </a:solidFill>
                    <a:latin typeface="+mn-lt"/>
                    <a:ea typeface="+mn-ea"/>
                    <a:cs typeface="+mn-cs"/>
                  </a:defRPr>
                </a:pPr>
                <a:r>
                  <a:rPr lang="hu-HU"/>
                  <a:t>Hands Played</a:t>
                </a:r>
              </a:p>
            </c:rich>
          </c:tx>
          <c:layout>
            <c:manualLayout>
              <c:xMode val="edge"/>
              <c:yMode val="edge"/>
              <c:x val="0.43725789850453595"/>
              <c:y val="0.91233232921947138"/>
            </c:manualLayout>
          </c:layout>
          <c:overlay val="0"/>
          <c:spPr>
            <a:noFill/>
            <a:ln>
              <a:noFill/>
            </a:ln>
            <a:effectLst/>
          </c:spPr>
          <c:txPr>
            <a:bodyPr rot="0" spcFirstLastPara="1" vertOverflow="ellipsis" vert="horz" wrap="square" anchor="ctr" anchorCtr="1"/>
            <a:lstStyle/>
            <a:p>
              <a:pPr>
                <a:defRPr sz="900" b="1" i="0" u="none" strike="noStrike" kern="1200" cap="all" baseline="0">
                  <a:solidFill>
                    <a:schemeClr val="lt1">
                      <a:lumMod val="85000"/>
                    </a:schemeClr>
                  </a:solidFill>
                  <a:latin typeface="+mn-lt"/>
                  <a:ea typeface="+mn-ea"/>
                  <a:cs typeface="+mn-cs"/>
                </a:defRPr>
              </a:pPr>
              <a:endParaRPr lang="en-DE"/>
            </a:p>
          </c:txPr>
        </c:title>
        <c:numFmt formatCode="#,##0" sourceLinked="1"/>
        <c:majorTickMark val="none"/>
        <c:minorTickMark val="none"/>
        <c:tickLblPos val="nextTo"/>
        <c:spPr>
          <a:noFill/>
          <a:ln w="9525" cap="flat" cmpd="sng" algn="ctr">
            <a:solidFill>
              <a:schemeClr val="lt1">
                <a:lumMod val="95000"/>
                <a:alpha val="10000"/>
              </a:schemeClr>
            </a:solidFill>
            <a:round/>
          </a:ln>
          <a:effectLst/>
        </c:spPr>
        <c:txPr>
          <a:bodyPr rot="5400000" spcFirstLastPara="1" vertOverflow="ellipsis" wrap="square" anchor="ctr" anchorCtr="1"/>
          <a:lstStyle/>
          <a:p>
            <a:pPr>
              <a:defRPr sz="900" b="0" i="0" u="none" strike="noStrike" kern="1200" baseline="0">
                <a:solidFill>
                  <a:schemeClr val="lt1">
                    <a:lumMod val="85000"/>
                  </a:schemeClr>
                </a:solidFill>
                <a:latin typeface="+mn-lt"/>
                <a:ea typeface="+mn-ea"/>
                <a:cs typeface="+mn-cs"/>
              </a:defRPr>
            </a:pPr>
            <a:endParaRPr lang="en-DE"/>
          </a:p>
        </c:txPr>
        <c:crossAx val="519500449"/>
        <c:crosses val="autoZero"/>
        <c:auto val="1"/>
        <c:lblAlgn val="ctr"/>
        <c:lblOffset val="100"/>
        <c:noMultiLvlLbl val="1"/>
      </c:catAx>
      <c:valAx>
        <c:axId val="519500449"/>
        <c:scaling>
          <c:orientation val="minMax"/>
        </c:scaling>
        <c:delete val="0"/>
        <c:axPos val="l"/>
        <c:majorGridlines>
          <c:spPr>
            <a:ln w="9525" cap="flat" cmpd="sng" algn="ctr">
              <a:solidFill>
                <a:schemeClr val="lt1">
                  <a:lumMod val="95000"/>
                  <a:alpha val="10000"/>
                </a:schemeClr>
              </a:solidFill>
              <a:round/>
            </a:ln>
            <a:effectLst/>
          </c:spPr>
        </c:majorGridlines>
        <c:title>
          <c:tx>
            <c:rich>
              <a:bodyPr rot="-5400000" spcFirstLastPara="1" vertOverflow="ellipsis" vert="horz" wrap="square" anchor="ctr" anchorCtr="1"/>
              <a:lstStyle/>
              <a:p>
                <a:pPr>
                  <a:defRPr sz="900" b="1" i="0" u="none" strike="noStrike" kern="1200" cap="all" baseline="0">
                    <a:solidFill>
                      <a:schemeClr val="lt1">
                        <a:lumMod val="85000"/>
                      </a:schemeClr>
                    </a:solidFill>
                    <a:latin typeface="+mn-lt"/>
                    <a:ea typeface="+mn-ea"/>
                    <a:cs typeface="+mn-cs"/>
                  </a:defRPr>
                </a:pPr>
                <a:r>
                  <a:rPr lang="hu-HU"/>
                  <a:t>Winnings</a:t>
                </a:r>
              </a:p>
            </c:rich>
          </c:tx>
          <c:overlay val="0"/>
          <c:spPr>
            <a:noFill/>
            <a:ln>
              <a:noFill/>
            </a:ln>
            <a:effectLst/>
          </c:spPr>
          <c:txPr>
            <a:bodyPr rot="-5400000" spcFirstLastPara="1" vertOverflow="ellipsis" vert="horz" wrap="square" anchor="ctr" anchorCtr="1"/>
            <a:lstStyle/>
            <a:p>
              <a:pPr>
                <a:defRPr sz="900" b="1" i="0" u="none" strike="noStrike" kern="1200" cap="all" baseline="0">
                  <a:solidFill>
                    <a:schemeClr val="lt1">
                      <a:lumMod val="85000"/>
                    </a:schemeClr>
                  </a:solidFill>
                  <a:latin typeface="+mn-lt"/>
                  <a:ea typeface="+mn-ea"/>
                  <a:cs typeface="+mn-cs"/>
                </a:defRPr>
              </a:pPr>
              <a:endParaRPr lang="en-DE"/>
            </a:p>
          </c:txPr>
        </c:title>
        <c:numFmt formatCode="_-[$$-409]* #,##0.00_ ;_-[$$-409]* \-#,##0.00\ ;_-[$$-409]* &quot;-&quot;??_ ;_-@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DE"/>
          </a:p>
        </c:txPr>
        <c:crossAx val="254989633"/>
        <c:crosses val="autoZero"/>
        <c:crossBetween val="between"/>
      </c:valAx>
      <c:spPr>
        <a:noFill/>
        <a:ln>
          <a:noFill/>
        </a:ln>
        <a:effectLst/>
      </c:spPr>
    </c:plotArea>
    <c:legend>
      <c:legendPos val="b"/>
      <c:layout>
        <c:manualLayout>
          <c:xMode val="edge"/>
          <c:yMode val="edge"/>
          <c:x val="9.4763997028623467E-2"/>
          <c:y val="0.11273593096117232"/>
          <c:w val="0.87259462997722403"/>
          <c:h val="7.825167525703499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DE"/>
        </a:p>
      </c:txPr>
    </c:legend>
    <c:plotVisOnly val="1"/>
    <c:dispBlanksAs val="zero"/>
    <c:showDLblsOverMax val="1"/>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DE"/>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3">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9525" cap="flat" cmpd="sng" algn="ctr">
        <a:solidFill>
          <a:schemeClr val="lt1">
            <a:lumMod val="95000"/>
            <a:alpha val="10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4</xdr:col>
      <xdr:colOff>571500</xdr:colOff>
      <xdr:row>4</xdr:row>
      <xdr:rowOff>41413</xdr:rowOff>
    </xdr:from>
    <xdr:to>
      <xdr:col>9</xdr:col>
      <xdr:colOff>47625</xdr:colOff>
      <xdr:row>22</xdr:row>
      <xdr:rowOff>12424</xdr:rowOff>
    </xdr:to>
    <xdr:sp macro="" textlink="">
      <xdr:nvSpPr>
        <xdr:cNvPr id="3" name="Szövegdoboz 2">
          <a:extLst>
            <a:ext uri="{FF2B5EF4-FFF2-40B4-BE49-F238E27FC236}">
              <a16:creationId xmlns:a16="http://schemas.microsoft.com/office/drawing/2014/main" id="{A37E5DD0-3191-489D-8D9D-5D2F6B9D4D20}"/>
            </a:ext>
          </a:extLst>
        </xdr:cNvPr>
        <xdr:cNvSpPr txBox="1"/>
      </xdr:nvSpPr>
      <xdr:spPr>
        <a:xfrm>
          <a:off x="3420717" y="861391"/>
          <a:ext cx="5572125" cy="2952750"/>
        </a:xfrm>
        <a:prstGeom prst="rect">
          <a:avLst/>
        </a:prstGeom>
        <a:solidFill>
          <a:schemeClr val="accent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auto" latinLnBrk="0" hangingPunct="1"/>
          <a:r>
            <a:rPr lang="en-US" sz="2400">
              <a:solidFill>
                <a:schemeClr val="dk1"/>
              </a:solidFill>
              <a:effectLst/>
              <a:latin typeface="+mn-lt"/>
              <a:ea typeface="+mn-ea"/>
              <a:cs typeface="+mn-cs"/>
            </a:rPr>
            <a:t>These</a:t>
          </a:r>
          <a:r>
            <a:rPr lang="en-US" sz="2400" baseline="0">
              <a:solidFill>
                <a:schemeClr val="dk1"/>
              </a:solidFill>
              <a:effectLst/>
              <a:latin typeface="+mn-lt"/>
              <a:ea typeface="+mn-ea"/>
              <a:cs typeface="+mn-cs"/>
            </a:rPr>
            <a:t> are just examples, erase this box and set your own data.</a:t>
          </a:r>
        </a:p>
        <a:p>
          <a:pPr rtl="0" eaLnBrk="1" fontAlgn="auto" latinLnBrk="0" hangingPunct="1"/>
          <a:endParaRPr lang="en-DE" sz="4800">
            <a:effectLst/>
          </a:endParaRPr>
        </a:p>
        <a:p>
          <a:endParaRPr lang="en-US" sz="2400" baseline="0"/>
        </a:p>
        <a:p>
          <a:r>
            <a:rPr lang="en-US" sz="2400" baseline="0"/>
            <a:t>Guide: </a:t>
          </a:r>
          <a:r>
            <a:rPr lang="en-DE" sz="2400" u="sng">
              <a:solidFill>
                <a:schemeClr val="dk1"/>
              </a:solidFill>
              <a:effectLst/>
              <a:latin typeface="+mn-lt"/>
              <a:ea typeface="+mn-ea"/>
              <a:cs typeface="+mn-cs"/>
              <a:hlinkClick xmlns:r="http://schemas.openxmlformats.org/officeDocument/2006/relationships" r:id=""/>
            </a:rPr>
            <a:t>https://youtu.be/gYYxmT3qyBw</a:t>
          </a:r>
          <a:endParaRPr lang="en-DE" sz="2400">
            <a:solidFill>
              <a:schemeClr val="dk1"/>
            </a:solidFill>
            <a:effectLst/>
            <a:latin typeface="+mn-lt"/>
            <a:ea typeface="+mn-ea"/>
            <a:cs typeface="+mn-cs"/>
          </a:endParaRPr>
        </a:p>
        <a:p>
          <a:endParaRPr lang="en-DE"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19</xdr:col>
      <xdr:colOff>22971</xdr:colOff>
      <xdr:row>0</xdr:row>
      <xdr:rowOff>1</xdr:rowOff>
    </xdr:from>
    <xdr:to>
      <xdr:col>23</xdr:col>
      <xdr:colOff>347383</xdr:colOff>
      <xdr:row>14</xdr:row>
      <xdr:rowOff>134471</xdr:rowOff>
    </xdr:to>
    <xdr:graphicFrame macro="">
      <xdr:nvGraphicFramePr>
        <xdr:cNvPr id="2" name="Chart 1" title="Chart">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oneCellAnchor>
    <xdr:from>
      <xdr:col>19</xdr:col>
      <xdr:colOff>44823</xdr:colOff>
      <xdr:row>14</xdr:row>
      <xdr:rowOff>136151</xdr:rowOff>
    </xdr:from>
    <xdr:ext cx="4336678" cy="2586879"/>
    <xdr:sp macro="" textlink="">
      <xdr:nvSpPr>
        <xdr:cNvPr id="3" name="Shape 3">
          <a:extLst>
            <a:ext uri="{FF2B5EF4-FFF2-40B4-BE49-F238E27FC236}">
              <a16:creationId xmlns:a16="http://schemas.microsoft.com/office/drawing/2014/main" id="{00000000-0008-0000-0000-000003000000}"/>
            </a:ext>
          </a:extLst>
        </xdr:cNvPr>
        <xdr:cNvSpPr txBox="1"/>
      </xdr:nvSpPr>
      <xdr:spPr>
        <a:xfrm>
          <a:off x="13514294" y="2590239"/>
          <a:ext cx="4336678" cy="2586879"/>
        </a:xfrm>
        <a:prstGeom prst="rect">
          <a:avLst/>
        </a:prstGeom>
        <a:solidFill>
          <a:schemeClr val="tx2">
            <a:lumMod val="65000"/>
            <a:lumOff val="35000"/>
          </a:schemeClr>
        </a:solidFill>
        <a:ln>
          <a:noFill/>
        </a:ln>
      </xdr:spPr>
      <xdr:txBody>
        <a:bodyPr spcFirstLastPara="1" wrap="square" lIns="91425" tIns="91425" rIns="91425" bIns="91425" anchor="t" anchorCtr="0">
          <a:noAutofit/>
        </a:bodyPr>
        <a:lstStyle/>
        <a:p>
          <a:pPr marL="0" lvl="0" indent="0" algn="l" rtl="0">
            <a:spcBef>
              <a:spcPts val="0"/>
            </a:spcBef>
            <a:spcAft>
              <a:spcPts val="0"/>
            </a:spcAft>
            <a:buNone/>
          </a:pPr>
          <a:r>
            <a:rPr lang="en-US" sz="1400" b="1" u="sng">
              <a:solidFill>
                <a:schemeClr val="bg1"/>
              </a:solidFill>
            </a:rPr>
            <a:t>Conditions/Rules/Motivation:</a:t>
          </a:r>
          <a:endParaRPr sz="1400" b="1" u="sng">
            <a:solidFill>
              <a:schemeClr val="bg1"/>
            </a:solidFill>
          </a:endParaRPr>
        </a:p>
        <a:p>
          <a:pPr marL="0" lvl="0" indent="0" algn="l" rtl="0">
            <a:spcBef>
              <a:spcPts val="0"/>
            </a:spcBef>
            <a:spcAft>
              <a:spcPts val="0"/>
            </a:spcAft>
            <a:buNone/>
          </a:pPr>
          <a:endParaRPr sz="1400" b="1" u="sng">
            <a:solidFill>
              <a:schemeClr val="bg1"/>
            </a:solidFill>
          </a:endParaRPr>
        </a:p>
        <a:p>
          <a:pPr marL="457200" lvl="0" indent="-304800" algn="l" rtl="0">
            <a:spcBef>
              <a:spcPts val="0"/>
            </a:spcBef>
            <a:spcAft>
              <a:spcPts val="0"/>
            </a:spcAft>
            <a:buSzPts val="1200"/>
            <a:buChar char="●"/>
          </a:pPr>
          <a:r>
            <a:rPr lang="hu-HU" sz="1200" b="0" i="0" u="none" strike="noStrike">
              <a:solidFill>
                <a:schemeClr val="bg1"/>
              </a:solidFill>
              <a:effectLst/>
              <a:latin typeface="+mn-lt"/>
              <a:ea typeface="+mn-ea"/>
              <a:cs typeface="+mn-cs"/>
            </a:rPr>
            <a:t>Bankroll Start: $</a:t>
          </a:r>
          <a:r>
            <a:rPr lang="en-US" sz="1200" b="0" i="0" u="none" strike="noStrike">
              <a:solidFill>
                <a:schemeClr val="bg1"/>
              </a:solidFill>
              <a:effectLst/>
              <a:latin typeface="+mn-lt"/>
              <a:ea typeface="+mn-ea"/>
              <a:cs typeface="+mn-cs"/>
            </a:rPr>
            <a:t>50</a:t>
          </a:r>
          <a:r>
            <a:rPr lang="hu-HU" sz="1200" b="0" i="0" u="none" strike="noStrike">
              <a:solidFill>
                <a:schemeClr val="bg1"/>
              </a:solidFill>
              <a:effectLst/>
              <a:latin typeface="+mn-lt"/>
              <a:ea typeface="+mn-ea"/>
              <a:cs typeface="+mn-cs"/>
            </a:rPr>
            <a:t> (</a:t>
          </a:r>
          <a:r>
            <a:rPr lang="en-US" sz="1200" b="0" i="0" u="none" strike="noStrike">
              <a:solidFill>
                <a:schemeClr val="bg1"/>
              </a:solidFill>
              <a:effectLst/>
              <a:latin typeface="+mn-lt"/>
              <a:ea typeface="+mn-ea"/>
              <a:cs typeface="+mn-cs"/>
            </a:rPr>
            <a:t>25</a:t>
          </a:r>
          <a:r>
            <a:rPr lang="hu-HU" sz="1200" b="0" i="0" u="none" strike="noStrike">
              <a:solidFill>
                <a:schemeClr val="bg1"/>
              </a:solidFill>
              <a:effectLst/>
              <a:latin typeface="+mn-lt"/>
              <a:ea typeface="+mn-ea"/>
              <a:cs typeface="+mn-cs"/>
            </a:rPr>
            <a:t> Buyins for NL</a:t>
          </a:r>
          <a:r>
            <a:rPr lang="en-US" sz="1200" b="0" i="0" u="none" strike="noStrike">
              <a:solidFill>
                <a:schemeClr val="bg1"/>
              </a:solidFill>
              <a:effectLst/>
              <a:latin typeface="+mn-lt"/>
              <a:ea typeface="+mn-ea"/>
              <a:cs typeface="+mn-cs"/>
            </a:rPr>
            <a:t>2</a:t>
          </a:r>
          <a:r>
            <a:rPr lang="hu-HU" sz="1200" b="0" i="0" u="none" strike="noStrike">
              <a:solidFill>
                <a:schemeClr val="bg1"/>
              </a:solidFill>
              <a:effectLst/>
              <a:latin typeface="+mn-lt"/>
              <a:ea typeface="+mn-ea"/>
              <a:cs typeface="+mn-cs"/>
            </a:rPr>
            <a:t>)</a:t>
          </a:r>
          <a:endParaRPr sz="1200">
            <a:solidFill>
              <a:schemeClr val="bg1"/>
            </a:solidFill>
          </a:endParaRPr>
        </a:p>
        <a:p>
          <a:pPr marL="457200" lvl="0" indent="-304800" algn="l" rtl="0">
            <a:spcBef>
              <a:spcPts val="0"/>
            </a:spcBef>
            <a:spcAft>
              <a:spcPts val="0"/>
            </a:spcAft>
            <a:buSzPts val="1200"/>
            <a:buChar char="●"/>
          </a:pPr>
          <a:r>
            <a:rPr lang="en-US" sz="1200">
              <a:solidFill>
                <a:schemeClr val="bg1"/>
              </a:solidFill>
            </a:rPr>
            <a:t>Ultimate Goal: $</a:t>
          </a:r>
          <a:r>
            <a:rPr lang="hu-HU" sz="1200">
              <a:solidFill>
                <a:schemeClr val="bg1"/>
              </a:solidFill>
            </a:rPr>
            <a:t>250</a:t>
          </a:r>
          <a:r>
            <a:rPr lang="en-US" sz="1200">
              <a:solidFill>
                <a:schemeClr val="bg1"/>
              </a:solidFill>
            </a:rPr>
            <a:t>,000 Bankroll</a:t>
          </a:r>
          <a:endParaRPr sz="1200">
            <a:solidFill>
              <a:schemeClr val="bg1"/>
            </a:solidFill>
          </a:endParaRPr>
        </a:p>
        <a:p>
          <a:pPr marL="457200" lvl="0" indent="-304800" algn="l" rtl="0">
            <a:spcBef>
              <a:spcPts val="0"/>
            </a:spcBef>
            <a:spcAft>
              <a:spcPts val="0"/>
            </a:spcAft>
            <a:buSzPts val="1200"/>
            <a:buChar char="●"/>
          </a:pPr>
          <a:r>
            <a:rPr lang="en-US" sz="1200">
              <a:solidFill>
                <a:schemeClr val="bg1"/>
              </a:solidFill>
            </a:rPr>
            <a:t>Moving Up: At 100 </a:t>
          </a:r>
          <a:r>
            <a:rPr lang="hu-HU" sz="1200">
              <a:solidFill>
                <a:schemeClr val="bg1"/>
              </a:solidFill>
            </a:rPr>
            <a:t>EV Buyins</a:t>
          </a:r>
          <a:r>
            <a:rPr lang="hu-HU" sz="1200" baseline="0">
              <a:solidFill>
                <a:schemeClr val="bg1"/>
              </a:solidFill>
            </a:rPr>
            <a:t> net profit per limit</a:t>
          </a:r>
        </a:p>
        <a:p>
          <a:pPr marL="457200" lvl="0" indent="-304800" algn="l" rtl="0">
            <a:spcBef>
              <a:spcPts val="0"/>
            </a:spcBef>
            <a:spcAft>
              <a:spcPts val="0"/>
            </a:spcAft>
            <a:buSzPts val="1200"/>
            <a:buChar char="●"/>
          </a:pPr>
          <a:r>
            <a:rPr lang="en-US" sz="1200">
              <a:solidFill>
                <a:schemeClr val="bg1"/>
              </a:solidFill>
            </a:rPr>
            <a:t>4</a:t>
          </a:r>
          <a:r>
            <a:rPr lang="hu-HU" sz="1200">
              <a:solidFill>
                <a:schemeClr val="bg1"/>
              </a:solidFill>
            </a:rPr>
            <a:t> table</a:t>
          </a:r>
          <a:r>
            <a:rPr lang="en-US" sz="1200">
              <a:solidFill>
                <a:schemeClr val="bg1"/>
              </a:solidFill>
            </a:rPr>
            <a:t>s</a:t>
          </a:r>
          <a:r>
            <a:rPr lang="hu-HU" sz="1200">
              <a:solidFill>
                <a:schemeClr val="bg1"/>
              </a:solidFill>
            </a:rPr>
            <a:t> of R&amp;C</a:t>
          </a:r>
        </a:p>
        <a:p>
          <a:pPr marL="457200" lvl="0" indent="-304800" algn="l" rtl="0">
            <a:spcBef>
              <a:spcPts val="0"/>
            </a:spcBef>
            <a:spcAft>
              <a:spcPts val="0"/>
            </a:spcAft>
            <a:buSzPts val="1200"/>
            <a:buChar char="●"/>
          </a:pPr>
          <a:r>
            <a:rPr lang="hu-HU" sz="1200">
              <a:solidFill>
                <a:schemeClr val="bg1"/>
              </a:solidFill>
            </a:rPr>
            <a:t>All hands must be reviewed</a:t>
          </a:r>
          <a:r>
            <a:rPr lang="hu-HU" sz="1200" baseline="0">
              <a:solidFill>
                <a:schemeClr val="bg1"/>
              </a:solidFill>
            </a:rPr>
            <a:t> by GTO Wizard, Playing NL50 General strategies. Then revised before next session start, as soon as they analyzed.</a:t>
          </a:r>
        </a:p>
        <a:p>
          <a:pPr marL="457200" lvl="0" indent="-304800" algn="l" rtl="0">
            <a:spcBef>
              <a:spcPts val="0"/>
            </a:spcBef>
            <a:spcAft>
              <a:spcPts val="0"/>
            </a:spcAft>
            <a:buSzPts val="1200"/>
            <a:buChar char="●"/>
          </a:pPr>
          <a:r>
            <a:rPr lang="hu-HU" sz="1200" baseline="0">
              <a:solidFill>
                <a:schemeClr val="bg1"/>
              </a:solidFill>
            </a:rPr>
            <a:t>Run-it-more times accepted to lower variance</a:t>
          </a:r>
        </a:p>
        <a:p>
          <a:pPr marL="457200" lvl="0" indent="-304800" algn="l" rtl="0">
            <a:spcBef>
              <a:spcPts val="0"/>
            </a:spcBef>
            <a:spcAft>
              <a:spcPts val="0"/>
            </a:spcAft>
            <a:buSzPts val="1200"/>
            <a:buChar char="●"/>
          </a:pPr>
          <a:r>
            <a:rPr lang="hu-HU" sz="1200" baseline="0">
              <a:solidFill>
                <a:schemeClr val="bg1"/>
              </a:solidFill>
            </a:rPr>
            <a:t>Make sure environment is optimal before starting.</a:t>
          </a:r>
        </a:p>
        <a:p>
          <a:pPr marL="457200" lvl="0" indent="-304800" algn="l" rtl="0">
            <a:spcBef>
              <a:spcPts val="0"/>
            </a:spcBef>
            <a:spcAft>
              <a:spcPts val="0"/>
            </a:spcAft>
            <a:buSzPts val="1200"/>
            <a:buChar char="●"/>
          </a:pPr>
          <a:r>
            <a:rPr lang="hu-HU" sz="1200" baseline="0">
              <a:solidFill>
                <a:schemeClr val="bg1"/>
              </a:solidFill>
            </a:rPr>
            <a:t>Study every day.</a:t>
          </a:r>
        </a:p>
        <a:p>
          <a:pPr marL="457200" lvl="0" indent="-304800" algn="l" rtl="0">
            <a:spcBef>
              <a:spcPts val="0"/>
            </a:spcBef>
            <a:spcAft>
              <a:spcPts val="0"/>
            </a:spcAft>
            <a:buSzPts val="1200"/>
            <a:buChar char="●"/>
          </a:pPr>
          <a:r>
            <a:rPr lang="hu-HU" sz="1200" baseline="0">
              <a:solidFill>
                <a:schemeClr val="bg1"/>
              </a:solidFill>
            </a:rPr>
            <a:t>Stick to GTO</a:t>
          </a:r>
        </a:p>
        <a:p>
          <a:pPr marL="457200" lvl="0" indent="-304800" algn="l" rtl="0">
            <a:spcBef>
              <a:spcPts val="0"/>
            </a:spcBef>
            <a:spcAft>
              <a:spcPts val="0"/>
            </a:spcAft>
            <a:buSzPts val="1200"/>
            <a:buChar char="●"/>
          </a:pPr>
          <a:endParaRPr lang="hu-HU" sz="1200" baseline="0"/>
        </a:p>
        <a:p>
          <a:pPr marL="914400" lvl="1" indent="-304800" algn="l" rtl="0">
            <a:spcBef>
              <a:spcPts val="0"/>
            </a:spcBef>
            <a:spcAft>
              <a:spcPts val="0"/>
            </a:spcAft>
            <a:buSzPts val="1200"/>
            <a:buChar char="●"/>
          </a:pPr>
          <a:endParaRPr sz="1200"/>
        </a:p>
      </xdr:txBody>
    </xdr:sp>
    <xdr:clientData fLocksWithSheet="0"/>
  </xdr:oneCellAnchor>
  <xdr:twoCellAnchor>
    <xdr:from>
      <xdr:col>4</xdr:col>
      <xdr:colOff>112059</xdr:colOff>
      <xdr:row>5</xdr:row>
      <xdr:rowOff>112058</xdr:rowOff>
    </xdr:from>
    <xdr:to>
      <xdr:col>12</xdr:col>
      <xdr:colOff>148478</xdr:colOff>
      <xdr:row>24</xdr:row>
      <xdr:rowOff>28013</xdr:rowOff>
    </xdr:to>
    <xdr:sp macro="" textlink="">
      <xdr:nvSpPr>
        <xdr:cNvPr id="5" name="Szövegdoboz 4">
          <a:extLst>
            <a:ext uri="{FF2B5EF4-FFF2-40B4-BE49-F238E27FC236}">
              <a16:creationId xmlns:a16="http://schemas.microsoft.com/office/drawing/2014/main" id="{8850D1FB-047E-42F4-9C12-335D13A3C22E}"/>
            </a:ext>
          </a:extLst>
        </xdr:cNvPr>
        <xdr:cNvSpPr txBox="1"/>
      </xdr:nvSpPr>
      <xdr:spPr>
        <a:xfrm>
          <a:off x="2790265" y="1120587"/>
          <a:ext cx="5572125" cy="2952750"/>
        </a:xfrm>
        <a:prstGeom prst="rect">
          <a:avLst/>
        </a:prstGeom>
        <a:solidFill>
          <a:schemeClr val="accent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auto" latinLnBrk="0" hangingPunct="1"/>
          <a:r>
            <a:rPr lang="en-US" sz="2400">
              <a:solidFill>
                <a:schemeClr val="dk1"/>
              </a:solidFill>
              <a:effectLst/>
              <a:latin typeface="+mn-lt"/>
              <a:ea typeface="+mn-ea"/>
              <a:cs typeface="+mn-cs"/>
            </a:rPr>
            <a:t>These</a:t>
          </a:r>
          <a:r>
            <a:rPr lang="en-US" sz="2400" baseline="0">
              <a:solidFill>
                <a:schemeClr val="dk1"/>
              </a:solidFill>
              <a:effectLst/>
              <a:latin typeface="+mn-lt"/>
              <a:ea typeface="+mn-ea"/>
              <a:cs typeface="+mn-cs"/>
            </a:rPr>
            <a:t> are just examples, erase this box and set your own data.</a:t>
          </a:r>
        </a:p>
        <a:p>
          <a:pPr rtl="0" eaLnBrk="1" fontAlgn="auto" latinLnBrk="0" hangingPunct="1"/>
          <a:endParaRPr lang="en-DE" sz="4800">
            <a:effectLst/>
          </a:endParaRPr>
        </a:p>
        <a:p>
          <a:endParaRPr lang="en-US" sz="2400" baseline="0"/>
        </a:p>
        <a:p>
          <a:r>
            <a:rPr lang="en-US" sz="2400" baseline="0"/>
            <a:t>Guide: </a:t>
          </a:r>
          <a:r>
            <a:rPr lang="en-DE" sz="2400" u="sng">
              <a:solidFill>
                <a:schemeClr val="dk1"/>
              </a:solidFill>
              <a:effectLst/>
              <a:latin typeface="+mn-lt"/>
              <a:ea typeface="+mn-ea"/>
              <a:cs typeface="+mn-cs"/>
              <a:hlinkClick xmlns:r="http://schemas.openxmlformats.org/officeDocument/2006/relationships" r:id=""/>
            </a:rPr>
            <a:t>https://youtu.be/gYYxmT3qyBw</a:t>
          </a:r>
          <a:endParaRPr lang="en-DE" sz="2400">
            <a:solidFill>
              <a:schemeClr val="dk1"/>
            </a:solidFill>
            <a:effectLst/>
            <a:latin typeface="+mn-lt"/>
            <a:ea typeface="+mn-ea"/>
            <a:cs typeface="+mn-cs"/>
          </a:endParaRPr>
        </a:p>
        <a:p>
          <a:endParaRPr lang="en-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8</xdr:col>
      <xdr:colOff>142763</xdr:colOff>
      <xdr:row>23</xdr:row>
      <xdr:rowOff>123825</xdr:rowOff>
    </xdr:to>
    <xdr:pic>
      <xdr:nvPicPr>
        <xdr:cNvPr id="15" name="Kép 14" descr="Planning for new objectives? Here is how to create S.M.A.R.T goals">
          <a:extLst>
            <a:ext uri="{FF2B5EF4-FFF2-40B4-BE49-F238E27FC236}">
              <a16:creationId xmlns:a16="http://schemas.microsoft.com/office/drawing/2014/main" id="{99D56EBD-9898-4C4C-91D4-31A93B3F55A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1"/>
          <a:ext cx="7457962" cy="38480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38100</xdr:colOff>
      <xdr:row>0</xdr:row>
      <xdr:rowOff>95249</xdr:rowOff>
    </xdr:from>
    <xdr:to>
      <xdr:col>14</xdr:col>
      <xdr:colOff>1000126</xdr:colOff>
      <xdr:row>23</xdr:row>
      <xdr:rowOff>95250</xdr:rowOff>
    </xdr:to>
    <xdr:pic>
      <xdr:nvPicPr>
        <xdr:cNvPr id="22" name="Kép 21" descr="Golden Circle model: Sinek's theory value proposition ...">
          <a:extLst>
            <a:ext uri="{FF2B5EF4-FFF2-40B4-BE49-F238E27FC236}">
              <a16:creationId xmlns:a16="http://schemas.microsoft.com/office/drawing/2014/main" id="{8110D9D8-1DA4-47F9-9803-BF383EAB108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353300" y="95249"/>
          <a:ext cx="6143626" cy="3724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15</xdr:row>
      <xdr:rowOff>9525</xdr:rowOff>
    </xdr:from>
    <xdr:to>
      <xdr:col>10</xdr:col>
      <xdr:colOff>819150</xdr:colOff>
      <xdr:row>33</xdr:row>
      <xdr:rowOff>0</xdr:rowOff>
    </xdr:to>
    <xdr:sp macro="" textlink="">
      <xdr:nvSpPr>
        <xdr:cNvPr id="2" name="Szövegdoboz 1">
          <a:extLst>
            <a:ext uri="{FF2B5EF4-FFF2-40B4-BE49-F238E27FC236}">
              <a16:creationId xmlns:a16="http://schemas.microsoft.com/office/drawing/2014/main" id="{5A835A68-3520-4622-A793-9DB8FFE7758F}"/>
            </a:ext>
          </a:extLst>
        </xdr:cNvPr>
        <xdr:cNvSpPr txBox="1"/>
      </xdr:nvSpPr>
      <xdr:spPr>
        <a:xfrm>
          <a:off x="4391025" y="2438400"/>
          <a:ext cx="5572125" cy="2952750"/>
        </a:xfrm>
        <a:prstGeom prst="rect">
          <a:avLst/>
        </a:prstGeom>
        <a:solidFill>
          <a:schemeClr val="accent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400"/>
            <a:t>This is the goal of 3nduranc3,</a:t>
          </a:r>
          <a:r>
            <a:rPr lang="en-US" sz="2400" baseline="0"/>
            <a:t> just as an example, so you can set your own goals.</a:t>
          </a:r>
        </a:p>
        <a:p>
          <a:endParaRPr lang="en-US" sz="2400" baseline="0"/>
        </a:p>
        <a:p>
          <a:r>
            <a:rPr lang="en-US" sz="2400" baseline="0"/>
            <a:t>Before setting these, watch the video:</a:t>
          </a:r>
        </a:p>
        <a:p>
          <a:pPr marL="0" marR="0" lvl="0" indent="0" defTabSz="914400" rtl="0" eaLnBrk="1" fontAlgn="auto" latinLnBrk="0" hangingPunct="1">
            <a:lnSpc>
              <a:spcPct val="100000"/>
            </a:lnSpc>
            <a:spcBef>
              <a:spcPts val="0"/>
            </a:spcBef>
            <a:spcAft>
              <a:spcPts val="0"/>
            </a:spcAft>
            <a:buClrTx/>
            <a:buSzTx/>
            <a:buFontTx/>
            <a:buNone/>
            <a:tabLst/>
            <a:defRPr/>
          </a:pPr>
          <a:r>
            <a:rPr lang="en-US" sz="2400">
              <a:solidFill>
                <a:schemeClr val="dk1"/>
              </a:solidFill>
              <a:effectLst/>
              <a:latin typeface="+mn-lt"/>
              <a:ea typeface="+mn-ea"/>
              <a:cs typeface="+mn-cs"/>
              <a:hlinkClick xmlns:r="http://schemas.openxmlformats.org/officeDocument/2006/relationships" r:id=""/>
            </a:rPr>
            <a:t>https://youtu.be/fMOlfsR7SMQ</a:t>
          </a:r>
          <a:endParaRPr lang="en-US" sz="2400">
            <a:solidFill>
              <a:schemeClr val="dk1"/>
            </a:solidFill>
            <a:effectLst/>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endParaRPr lang="en-DE" sz="2400">
            <a:effectLst/>
          </a:endParaRPr>
        </a:p>
        <a:p>
          <a:endParaRPr lang="en-DE" sz="1100"/>
        </a:p>
      </xdr:txBody>
    </xdr:sp>
    <xdr:clientData/>
  </xdr:twoCellAnchor>
  <xdr:twoCellAnchor>
    <xdr:from>
      <xdr:col>11</xdr:col>
      <xdr:colOff>123825</xdr:colOff>
      <xdr:row>15</xdr:row>
      <xdr:rowOff>28575</xdr:rowOff>
    </xdr:from>
    <xdr:to>
      <xdr:col>17</xdr:col>
      <xdr:colOff>171450</xdr:colOff>
      <xdr:row>33</xdr:row>
      <xdr:rowOff>19050</xdr:rowOff>
    </xdr:to>
    <xdr:sp macro="" textlink="">
      <xdr:nvSpPr>
        <xdr:cNvPr id="6" name="Szövegdoboz 5">
          <a:extLst>
            <a:ext uri="{FF2B5EF4-FFF2-40B4-BE49-F238E27FC236}">
              <a16:creationId xmlns:a16="http://schemas.microsoft.com/office/drawing/2014/main" id="{07743712-506A-4EA2-BD73-F3FC385EF314}"/>
            </a:ext>
          </a:extLst>
        </xdr:cNvPr>
        <xdr:cNvSpPr txBox="1"/>
      </xdr:nvSpPr>
      <xdr:spPr>
        <a:xfrm>
          <a:off x="10182225" y="2457450"/>
          <a:ext cx="5572125" cy="2952750"/>
        </a:xfrm>
        <a:prstGeom prst="rect">
          <a:avLst/>
        </a:prstGeom>
        <a:solidFill>
          <a:schemeClr val="accent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auto" latinLnBrk="0" hangingPunct="1"/>
          <a:r>
            <a:rPr lang="en-US" sz="2400">
              <a:solidFill>
                <a:schemeClr val="dk1"/>
              </a:solidFill>
              <a:effectLst/>
              <a:latin typeface="+mn-lt"/>
              <a:ea typeface="+mn-ea"/>
              <a:cs typeface="+mn-cs"/>
            </a:rPr>
            <a:t>These</a:t>
          </a:r>
          <a:r>
            <a:rPr lang="en-US" sz="2400" baseline="0">
              <a:solidFill>
                <a:schemeClr val="dk1"/>
              </a:solidFill>
              <a:effectLst/>
              <a:latin typeface="+mn-lt"/>
              <a:ea typeface="+mn-ea"/>
              <a:cs typeface="+mn-cs"/>
            </a:rPr>
            <a:t> are just examples, erase this box and set your own data.</a:t>
          </a:r>
        </a:p>
        <a:p>
          <a:pPr rtl="0" eaLnBrk="1" fontAlgn="auto" latinLnBrk="0" hangingPunct="1"/>
          <a:endParaRPr lang="en-DE" sz="4800">
            <a:effectLst/>
          </a:endParaRPr>
        </a:p>
        <a:p>
          <a:endParaRPr lang="en-US" sz="2400" baseline="0"/>
        </a:p>
        <a:p>
          <a:r>
            <a:rPr lang="en-US" sz="2400" baseline="0"/>
            <a:t>Guide: </a:t>
          </a:r>
          <a:r>
            <a:rPr lang="en-DE" sz="2400" u="sng">
              <a:solidFill>
                <a:schemeClr val="dk1"/>
              </a:solidFill>
              <a:effectLst/>
              <a:latin typeface="+mn-lt"/>
              <a:ea typeface="+mn-ea"/>
              <a:cs typeface="+mn-cs"/>
              <a:hlinkClick xmlns:r="http://schemas.openxmlformats.org/officeDocument/2006/relationships" r:id=""/>
            </a:rPr>
            <a:t>https://youtu.be/gYYxmT3qyBw</a:t>
          </a:r>
          <a:endParaRPr lang="en-DE" sz="2400">
            <a:solidFill>
              <a:schemeClr val="dk1"/>
            </a:solidFill>
            <a:effectLst/>
            <a:latin typeface="+mn-lt"/>
            <a:ea typeface="+mn-ea"/>
            <a:cs typeface="+mn-cs"/>
          </a:endParaRPr>
        </a:p>
        <a:p>
          <a:endParaRPr lang="en-DE"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27</xdr:row>
      <xdr:rowOff>0</xdr:rowOff>
    </xdr:from>
    <xdr:to>
      <xdr:col>10</xdr:col>
      <xdr:colOff>563096</xdr:colOff>
      <xdr:row>45</xdr:row>
      <xdr:rowOff>128868</xdr:rowOff>
    </xdr:to>
    <xdr:sp macro="" textlink="">
      <xdr:nvSpPr>
        <xdr:cNvPr id="2" name="Szövegdoboz 1">
          <a:extLst>
            <a:ext uri="{FF2B5EF4-FFF2-40B4-BE49-F238E27FC236}">
              <a16:creationId xmlns:a16="http://schemas.microsoft.com/office/drawing/2014/main" id="{87BEF5FB-67DC-4F7C-B3F9-813945C1D5B5}"/>
            </a:ext>
          </a:extLst>
        </xdr:cNvPr>
        <xdr:cNvSpPr txBox="1"/>
      </xdr:nvSpPr>
      <xdr:spPr>
        <a:xfrm>
          <a:off x="3462618" y="4403912"/>
          <a:ext cx="5572125" cy="2952750"/>
        </a:xfrm>
        <a:prstGeom prst="rect">
          <a:avLst/>
        </a:prstGeom>
        <a:solidFill>
          <a:schemeClr val="accent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auto" latinLnBrk="0" hangingPunct="1"/>
          <a:r>
            <a:rPr lang="en-US" sz="2400">
              <a:solidFill>
                <a:schemeClr val="dk1"/>
              </a:solidFill>
              <a:effectLst/>
              <a:latin typeface="+mn-lt"/>
              <a:ea typeface="+mn-ea"/>
              <a:cs typeface="+mn-cs"/>
            </a:rPr>
            <a:t>These</a:t>
          </a:r>
          <a:r>
            <a:rPr lang="en-US" sz="2400" baseline="0">
              <a:solidFill>
                <a:schemeClr val="dk1"/>
              </a:solidFill>
              <a:effectLst/>
              <a:latin typeface="+mn-lt"/>
              <a:ea typeface="+mn-ea"/>
              <a:cs typeface="+mn-cs"/>
            </a:rPr>
            <a:t> are just examples, erase this box and set your own data.</a:t>
          </a:r>
        </a:p>
        <a:p>
          <a:pPr rtl="0" eaLnBrk="1" fontAlgn="auto" latinLnBrk="0" hangingPunct="1"/>
          <a:endParaRPr lang="en-DE" sz="4800">
            <a:effectLst/>
          </a:endParaRPr>
        </a:p>
        <a:p>
          <a:endParaRPr lang="en-US" sz="2400" baseline="0"/>
        </a:p>
        <a:p>
          <a:r>
            <a:rPr lang="en-US" sz="2400" baseline="0"/>
            <a:t>Guide: </a:t>
          </a:r>
          <a:r>
            <a:rPr lang="en-DE" sz="2400" u="sng">
              <a:solidFill>
                <a:schemeClr val="dk1"/>
              </a:solidFill>
              <a:effectLst/>
              <a:latin typeface="+mn-lt"/>
              <a:ea typeface="+mn-ea"/>
              <a:cs typeface="+mn-cs"/>
              <a:hlinkClick xmlns:r="http://schemas.openxmlformats.org/officeDocument/2006/relationships" r:id=""/>
            </a:rPr>
            <a:t>https://youtu.be/gYYxmT3qyBw</a:t>
          </a:r>
          <a:endParaRPr lang="en-DE" sz="2400">
            <a:solidFill>
              <a:schemeClr val="dk1"/>
            </a:solidFill>
            <a:effectLst/>
            <a:latin typeface="+mn-lt"/>
            <a:ea typeface="+mn-ea"/>
            <a:cs typeface="+mn-cs"/>
          </a:endParaRPr>
        </a:p>
        <a:p>
          <a:endParaRPr lang="en-D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0</xdr:colOff>
      <xdr:row>16</xdr:row>
      <xdr:rowOff>0</xdr:rowOff>
    </xdr:from>
    <xdr:to>
      <xdr:col>10</xdr:col>
      <xdr:colOff>571500</xdr:colOff>
      <xdr:row>34</xdr:row>
      <xdr:rowOff>38100</xdr:rowOff>
    </xdr:to>
    <xdr:sp macro="" textlink="">
      <xdr:nvSpPr>
        <xdr:cNvPr id="2" name="Szövegdoboz 1">
          <a:extLst>
            <a:ext uri="{FF2B5EF4-FFF2-40B4-BE49-F238E27FC236}">
              <a16:creationId xmlns:a16="http://schemas.microsoft.com/office/drawing/2014/main" id="{CED26847-2E4A-4E94-B75C-5BD165382A0A}"/>
            </a:ext>
          </a:extLst>
        </xdr:cNvPr>
        <xdr:cNvSpPr txBox="1"/>
      </xdr:nvSpPr>
      <xdr:spPr>
        <a:xfrm>
          <a:off x="5934075" y="3552825"/>
          <a:ext cx="5572125" cy="2952750"/>
        </a:xfrm>
        <a:prstGeom prst="rect">
          <a:avLst/>
        </a:prstGeom>
        <a:solidFill>
          <a:schemeClr val="accent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auto" latinLnBrk="0" hangingPunct="1"/>
          <a:r>
            <a:rPr lang="en-US" sz="2400">
              <a:solidFill>
                <a:schemeClr val="dk1"/>
              </a:solidFill>
              <a:effectLst/>
              <a:latin typeface="+mn-lt"/>
              <a:ea typeface="+mn-ea"/>
              <a:cs typeface="+mn-cs"/>
            </a:rPr>
            <a:t>These</a:t>
          </a:r>
          <a:r>
            <a:rPr lang="en-US" sz="2400" baseline="0">
              <a:solidFill>
                <a:schemeClr val="dk1"/>
              </a:solidFill>
              <a:effectLst/>
              <a:latin typeface="+mn-lt"/>
              <a:ea typeface="+mn-ea"/>
              <a:cs typeface="+mn-cs"/>
            </a:rPr>
            <a:t> are just examples, erase this box and set your own data.</a:t>
          </a:r>
        </a:p>
        <a:p>
          <a:pPr rtl="0" eaLnBrk="1" fontAlgn="auto" latinLnBrk="0" hangingPunct="1"/>
          <a:endParaRPr lang="en-DE" sz="4800">
            <a:effectLst/>
          </a:endParaRPr>
        </a:p>
        <a:p>
          <a:endParaRPr lang="en-US" sz="2400" baseline="0"/>
        </a:p>
        <a:p>
          <a:r>
            <a:rPr lang="en-US" sz="2400" baseline="0"/>
            <a:t>Guide: </a:t>
          </a:r>
          <a:r>
            <a:rPr lang="en-DE" sz="2400" u="sng">
              <a:solidFill>
                <a:schemeClr val="dk1"/>
              </a:solidFill>
              <a:effectLst/>
              <a:latin typeface="+mn-lt"/>
              <a:ea typeface="+mn-ea"/>
              <a:cs typeface="+mn-cs"/>
              <a:hlinkClick xmlns:r="http://schemas.openxmlformats.org/officeDocument/2006/relationships" r:id=""/>
            </a:rPr>
            <a:t>https://youtu.be/gYYxmT3qyBw</a:t>
          </a:r>
          <a:endParaRPr lang="en-DE" sz="2400">
            <a:solidFill>
              <a:schemeClr val="dk1"/>
            </a:solidFill>
            <a:effectLst/>
            <a:latin typeface="+mn-lt"/>
            <a:ea typeface="+mn-ea"/>
            <a:cs typeface="+mn-cs"/>
          </a:endParaRPr>
        </a:p>
        <a:p>
          <a:endParaRPr lang="en-DE"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1533525</xdr:colOff>
      <xdr:row>4</xdr:row>
      <xdr:rowOff>123825</xdr:rowOff>
    </xdr:from>
    <xdr:to>
      <xdr:col>5</xdr:col>
      <xdr:colOff>1123950</xdr:colOff>
      <xdr:row>21</xdr:row>
      <xdr:rowOff>0</xdr:rowOff>
    </xdr:to>
    <xdr:sp macro="" textlink="">
      <xdr:nvSpPr>
        <xdr:cNvPr id="2" name="Szövegdoboz 1">
          <a:extLst>
            <a:ext uri="{FF2B5EF4-FFF2-40B4-BE49-F238E27FC236}">
              <a16:creationId xmlns:a16="http://schemas.microsoft.com/office/drawing/2014/main" id="{A3692EB4-C5EB-458A-AA91-7DCE8ED69661}"/>
            </a:ext>
          </a:extLst>
        </xdr:cNvPr>
        <xdr:cNvSpPr txBox="1"/>
      </xdr:nvSpPr>
      <xdr:spPr>
        <a:xfrm>
          <a:off x="2819400" y="1257300"/>
          <a:ext cx="5572125" cy="2952750"/>
        </a:xfrm>
        <a:prstGeom prst="rect">
          <a:avLst/>
        </a:prstGeom>
        <a:solidFill>
          <a:schemeClr val="accent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auto" latinLnBrk="0" hangingPunct="1"/>
          <a:r>
            <a:rPr lang="en-US" sz="2400">
              <a:solidFill>
                <a:schemeClr val="dk1"/>
              </a:solidFill>
              <a:effectLst/>
              <a:latin typeface="+mn-lt"/>
              <a:ea typeface="+mn-ea"/>
              <a:cs typeface="+mn-cs"/>
            </a:rPr>
            <a:t>These</a:t>
          </a:r>
          <a:r>
            <a:rPr lang="en-US" sz="2400" baseline="0">
              <a:solidFill>
                <a:schemeClr val="dk1"/>
              </a:solidFill>
              <a:effectLst/>
              <a:latin typeface="+mn-lt"/>
              <a:ea typeface="+mn-ea"/>
              <a:cs typeface="+mn-cs"/>
            </a:rPr>
            <a:t> are just examples, erase this box and set your own data.</a:t>
          </a:r>
        </a:p>
        <a:p>
          <a:pPr rtl="0" eaLnBrk="1" fontAlgn="auto" latinLnBrk="0" hangingPunct="1"/>
          <a:endParaRPr lang="en-DE" sz="4800">
            <a:effectLst/>
          </a:endParaRPr>
        </a:p>
        <a:p>
          <a:endParaRPr lang="en-US" sz="2400" baseline="0"/>
        </a:p>
        <a:p>
          <a:r>
            <a:rPr lang="en-US" sz="2400" baseline="0"/>
            <a:t>Guide: </a:t>
          </a:r>
          <a:r>
            <a:rPr lang="en-DE" sz="2400" u="sng">
              <a:solidFill>
                <a:schemeClr val="dk1"/>
              </a:solidFill>
              <a:effectLst/>
              <a:latin typeface="+mn-lt"/>
              <a:ea typeface="+mn-ea"/>
              <a:cs typeface="+mn-cs"/>
              <a:hlinkClick xmlns:r="http://schemas.openxmlformats.org/officeDocument/2006/relationships" r:id=""/>
            </a:rPr>
            <a:t>https://youtu.be/gYYxmT3qyBw</a:t>
          </a:r>
          <a:endParaRPr lang="en-DE" sz="2400">
            <a:solidFill>
              <a:schemeClr val="dk1"/>
            </a:solidFill>
            <a:effectLst/>
            <a:latin typeface="+mn-lt"/>
            <a:ea typeface="+mn-ea"/>
            <a:cs typeface="+mn-cs"/>
          </a:endParaRPr>
        </a:p>
        <a:p>
          <a:endParaRPr lang="en-DE"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721_Hauni_Lernfabrik\000_Projektmanagement\005_Aufgabenliste\HLF_Projektziele_u_Struktur_Arbeitsstand_01_D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 val="Tabelle2"/>
    </sheetNames>
    <sheetDataSet>
      <sheetData sheetId="0" refreshError="1"/>
      <sheetData sheetId="1">
        <row r="2">
          <cell r="A2">
            <v>0</v>
          </cell>
        </row>
        <row r="3">
          <cell r="A3">
            <v>1</v>
          </cell>
        </row>
        <row r="4">
          <cell r="A4">
            <v>2</v>
          </cell>
        </row>
        <row r="7">
          <cell r="A7">
            <v>3</v>
          </cell>
        </row>
        <row r="8">
          <cell r="A8">
            <v>2</v>
          </cell>
        </row>
        <row r="9">
          <cell r="A9">
            <v>1</v>
          </cell>
        </row>
      </sheetData>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hyperlink" Target="https://youtu.be/gYYxmT3qyBw" TargetMode="External"/><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0CD0B-1EFA-4D6C-A048-617A59BC5186}">
  <sheetPr codeName="Munka3">
    <tabColor rgb="FFFF0000"/>
    <pageSetUpPr fitToPage="1"/>
  </sheetPr>
  <dimension ref="A1:O170"/>
  <sheetViews>
    <sheetView showGridLines="0" tabSelected="1" zoomScale="115" zoomScaleNormal="115" zoomScaleSheetLayoutView="85" workbookViewId="0">
      <pane ySplit="1" topLeftCell="A2" activePane="bottomLeft" state="frozenSplit"/>
      <selection pane="bottomLeft" activeCell="C4" sqref="C4"/>
    </sheetView>
  </sheetViews>
  <sheetFormatPr defaultColWidth="11.42578125" defaultRowHeight="12.75" x14ac:dyDescent="0.2"/>
  <cols>
    <col min="1" max="1" width="6.5703125" style="28" bestFit="1" customWidth="1"/>
    <col min="2" max="2" width="10.140625" style="29" bestFit="1" customWidth="1"/>
    <col min="3" max="3" width="12" style="29" bestFit="1" customWidth="1"/>
    <col min="4" max="4" width="13.85546875" style="29" bestFit="1" customWidth="1"/>
    <col min="5" max="5" width="40.140625" style="12" customWidth="1"/>
    <col min="6" max="6" width="11.28515625" style="12" bestFit="1" customWidth="1"/>
    <col min="7" max="7" width="10.85546875" style="30" bestFit="1" customWidth="1"/>
    <col min="8" max="8" width="13.7109375" style="29" bestFit="1" customWidth="1"/>
    <col min="9" max="9" width="15.5703125" style="29" customWidth="1"/>
    <col min="10" max="10" width="8.5703125" style="32" bestFit="1" customWidth="1"/>
    <col min="11" max="11" width="11.140625" style="32" bestFit="1" customWidth="1"/>
    <col min="12" max="12" width="62.140625" style="33" customWidth="1"/>
    <col min="13" max="13" width="12.42578125" style="13" customWidth="1"/>
    <col min="14" max="14" width="3.5703125" style="35" customWidth="1"/>
    <col min="15" max="15" width="15.5703125" style="34" customWidth="1"/>
    <col min="16" max="16" width="3.5703125" style="34" customWidth="1"/>
    <col min="17" max="17" width="21.42578125" style="34" customWidth="1"/>
    <col min="18" max="18" width="3.5703125" style="34" customWidth="1"/>
    <col min="19" max="19" width="26.42578125" style="34" customWidth="1"/>
    <col min="20" max="20" width="3.5703125" style="34" customWidth="1"/>
    <col min="21" max="21" width="25.85546875" style="34" customWidth="1"/>
    <col min="22" max="22" width="3.5703125" style="34" customWidth="1"/>
    <col min="23" max="23" width="18.42578125" style="34" bestFit="1" customWidth="1"/>
    <col min="24" max="16384" width="11.42578125" style="34"/>
  </cols>
  <sheetData>
    <row r="1" spans="1:15" s="11" customFormat="1" ht="25.5" x14ac:dyDescent="0.2">
      <c r="A1" s="60" t="s">
        <v>21</v>
      </c>
      <c r="B1" s="60" t="s">
        <v>92</v>
      </c>
      <c r="C1" s="60" t="s">
        <v>91</v>
      </c>
      <c r="D1" s="60" t="s">
        <v>90</v>
      </c>
      <c r="E1" s="60" t="s">
        <v>24</v>
      </c>
      <c r="F1" s="60" t="s">
        <v>171</v>
      </c>
      <c r="G1" s="60" t="s">
        <v>172</v>
      </c>
      <c r="H1" s="60" t="s">
        <v>25</v>
      </c>
      <c r="I1" s="60" t="s">
        <v>34</v>
      </c>
      <c r="J1" s="60" t="s">
        <v>35</v>
      </c>
      <c r="K1" s="60" t="s">
        <v>26</v>
      </c>
      <c r="L1" s="60" t="s">
        <v>27</v>
      </c>
      <c r="M1" s="9"/>
      <c r="N1" s="10"/>
      <c r="O1" s="10"/>
    </row>
    <row r="2" spans="1:15" s="12" customFormat="1" x14ac:dyDescent="0.2">
      <c r="A2" s="14">
        <v>1</v>
      </c>
      <c r="B2" s="37">
        <v>44886</v>
      </c>
      <c r="C2" s="15" t="s">
        <v>140</v>
      </c>
      <c r="D2" s="15" t="s">
        <v>139</v>
      </c>
      <c r="E2" s="15" t="s">
        <v>30</v>
      </c>
      <c r="F2" s="40">
        <v>5</v>
      </c>
      <c r="G2" s="40">
        <v>13</v>
      </c>
      <c r="H2" s="37">
        <v>44926</v>
      </c>
      <c r="I2" s="15">
        <v>44887</v>
      </c>
      <c r="J2" s="38">
        <f>IF(I2="","-",H2-I2)</f>
        <v>39</v>
      </c>
      <c r="K2" s="16" t="s">
        <v>28</v>
      </c>
      <c r="L2" s="15" t="s">
        <v>31</v>
      </c>
    </row>
    <row r="3" spans="1:15" s="12" customFormat="1" x14ac:dyDescent="0.2">
      <c r="A3" s="14">
        <v>2</v>
      </c>
      <c r="B3" s="37">
        <v>44886</v>
      </c>
      <c r="C3" s="15" t="s">
        <v>141</v>
      </c>
      <c r="D3" s="15" t="s">
        <v>139</v>
      </c>
      <c r="E3" s="15" t="s">
        <v>138</v>
      </c>
      <c r="F3" s="40">
        <v>4</v>
      </c>
      <c r="G3" s="40"/>
      <c r="H3" s="37">
        <v>44892</v>
      </c>
      <c r="I3" s="15"/>
      <c r="J3" s="38" t="str">
        <f t="shared" ref="J3:J6" si="0">IF(I3="","-",H3-I3)</f>
        <v>-</v>
      </c>
      <c r="K3" s="16" t="s">
        <v>29</v>
      </c>
      <c r="L3" s="15"/>
      <c r="N3" s="13"/>
    </row>
    <row r="4" spans="1:15" x14ac:dyDescent="0.2">
      <c r="A4" s="14">
        <v>3</v>
      </c>
      <c r="B4" s="37">
        <v>44886</v>
      </c>
      <c r="C4" s="37" t="s">
        <v>142</v>
      </c>
      <c r="D4" s="15" t="s">
        <v>139</v>
      </c>
      <c r="E4" s="15" t="s">
        <v>137</v>
      </c>
      <c r="F4" s="40">
        <v>1</v>
      </c>
      <c r="G4" s="40"/>
      <c r="H4" s="37">
        <v>44892</v>
      </c>
      <c r="I4" s="198"/>
      <c r="J4" s="199"/>
      <c r="K4" s="16" t="s">
        <v>29</v>
      </c>
      <c r="L4" s="200"/>
    </row>
    <row r="5" spans="1:15" s="194" customFormat="1" x14ac:dyDescent="0.2">
      <c r="A5" s="14">
        <v>4</v>
      </c>
      <c r="B5" s="37">
        <v>44886</v>
      </c>
      <c r="C5" s="37" t="s">
        <v>142</v>
      </c>
      <c r="D5" s="15" t="s">
        <v>139</v>
      </c>
      <c r="E5" s="37" t="s">
        <v>32</v>
      </c>
      <c r="F5" s="40">
        <v>1</v>
      </c>
      <c r="G5" s="40"/>
      <c r="H5" s="37">
        <v>44892</v>
      </c>
      <c r="I5" s="37"/>
      <c r="J5" s="38" t="str">
        <f>IF(I5="","-",H5-I5)</f>
        <v>-</v>
      </c>
      <c r="K5" s="42" t="s">
        <v>29</v>
      </c>
      <c r="L5" s="37"/>
      <c r="N5" s="195"/>
    </row>
    <row r="6" spans="1:15" s="194" customFormat="1" x14ac:dyDescent="0.2">
      <c r="A6" s="14">
        <v>5</v>
      </c>
      <c r="B6" s="37">
        <v>44886</v>
      </c>
      <c r="C6" s="37" t="s">
        <v>142</v>
      </c>
      <c r="D6" s="15" t="s">
        <v>139</v>
      </c>
      <c r="E6" s="37" t="s">
        <v>168</v>
      </c>
      <c r="F6" s="40">
        <v>0.5</v>
      </c>
      <c r="G6" s="40"/>
      <c r="H6" s="37">
        <v>44892</v>
      </c>
      <c r="I6" s="37"/>
      <c r="J6" s="38" t="str">
        <f t="shared" si="0"/>
        <v>-</v>
      </c>
      <c r="K6" s="42" t="s">
        <v>29</v>
      </c>
      <c r="L6" s="37" t="s">
        <v>33</v>
      </c>
    </row>
    <row r="7" spans="1:15" s="194" customFormat="1" x14ac:dyDescent="0.2">
      <c r="A7" s="14">
        <v>6</v>
      </c>
      <c r="B7" s="37">
        <v>44886</v>
      </c>
      <c r="C7" s="15" t="s">
        <v>176</v>
      </c>
      <c r="D7" s="15" t="s">
        <v>139</v>
      </c>
      <c r="E7" s="18" t="s">
        <v>170</v>
      </c>
      <c r="F7" s="40">
        <v>2</v>
      </c>
      <c r="G7" s="40"/>
      <c r="H7" s="37">
        <v>44892</v>
      </c>
      <c r="I7" s="15"/>
      <c r="J7" s="38" t="str">
        <f t="shared" ref="J7:J8" si="1">IF(I7="","-",H7-I7)</f>
        <v>-</v>
      </c>
      <c r="K7" s="16" t="s">
        <v>29</v>
      </c>
      <c r="L7" s="37"/>
    </row>
    <row r="8" spans="1:15" s="194" customFormat="1" x14ac:dyDescent="0.2">
      <c r="A8" s="14">
        <v>7</v>
      </c>
      <c r="B8" s="37">
        <v>44886</v>
      </c>
      <c r="C8" s="15" t="s">
        <v>176</v>
      </c>
      <c r="D8" s="15" t="s">
        <v>139</v>
      </c>
      <c r="E8" s="18" t="s">
        <v>169</v>
      </c>
      <c r="F8" s="40">
        <v>2</v>
      </c>
      <c r="G8" s="40"/>
      <c r="H8" s="37">
        <v>44892</v>
      </c>
      <c r="I8" s="15"/>
      <c r="J8" s="38" t="str">
        <f t="shared" si="1"/>
        <v>-</v>
      </c>
      <c r="K8" s="16" t="s">
        <v>29</v>
      </c>
      <c r="L8" s="37"/>
    </row>
    <row r="9" spans="1:15" s="194" customFormat="1" x14ac:dyDescent="0.2">
      <c r="A9" s="14">
        <v>8</v>
      </c>
      <c r="B9" s="37"/>
      <c r="C9" s="15"/>
      <c r="D9" s="15"/>
      <c r="E9" s="18"/>
      <c r="F9" s="40"/>
      <c r="G9" s="40"/>
      <c r="H9" s="37"/>
      <c r="I9" s="15"/>
      <c r="J9" s="38"/>
      <c r="K9" s="16"/>
      <c r="L9" s="37"/>
    </row>
    <row r="10" spans="1:15" s="194" customFormat="1" x14ac:dyDescent="0.2">
      <c r="A10" s="14">
        <v>9</v>
      </c>
      <c r="B10" s="37"/>
      <c r="C10" s="15"/>
      <c r="D10" s="15"/>
      <c r="E10" s="18"/>
      <c r="F10" s="40"/>
      <c r="G10" s="40"/>
      <c r="H10" s="37"/>
      <c r="I10" s="15"/>
      <c r="J10" s="38"/>
      <c r="K10" s="16"/>
      <c r="L10" s="45"/>
    </row>
    <row r="11" spans="1:15" s="194" customFormat="1" x14ac:dyDescent="0.2">
      <c r="A11" s="14">
        <v>10</v>
      </c>
      <c r="B11" s="37"/>
      <c r="C11" s="37"/>
      <c r="D11" s="37"/>
      <c r="E11" s="37"/>
      <c r="F11" s="40"/>
      <c r="G11" s="40"/>
      <c r="H11" s="37"/>
      <c r="I11" s="37"/>
      <c r="J11" s="38"/>
      <c r="K11" s="42"/>
      <c r="L11" s="37"/>
    </row>
    <row r="12" spans="1:15" s="194" customFormat="1" x14ac:dyDescent="0.2">
      <c r="A12" s="14">
        <v>11</v>
      </c>
      <c r="B12" s="37"/>
      <c r="C12" s="37"/>
      <c r="D12" s="37"/>
      <c r="E12" s="37"/>
      <c r="F12" s="40"/>
      <c r="G12" s="40"/>
      <c r="H12" s="37"/>
      <c r="I12" s="37"/>
      <c r="J12" s="38"/>
      <c r="K12" s="42"/>
      <c r="L12" s="37"/>
    </row>
    <row r="13" spans="1:15" s="12" customFormat="1" x14ac:dyDescent="0.2">
      <c r="A13" s="14">
        <v>12</v>
      </c>
      <c r="B13" s="37"/>
      <c r="C13" s="15"/>
      <c r="D13" s="15"/>
      <c r="E13" s="18"/>
      <c r="F13" s="40"/>
      <c r="G13" s="40"/>
      <c r="H13" s="37"/>
      <c r="I13" s="15"/>
      <c r="J13" s="38"/>
      <c r="K13" s="16"/>
      <c r="L13" s="21"/>
    </row>
    <row r="14" spans="1:15" s="12" customFormat="1" x14ac:dyDescent="0.2">
      <c r="A14" s="14">
        <v>13</v>
      </c>
      <c r="B14" s="37"/>
      <c r="C14" s="15"/>
      <c r="D14" s="15"/>
      <c r="E14" s="18"/>
      <c r="F14" s="40"/>
      <c r="G14" s="40"/>
      <c r="H14" s="37"/>
      <c r="I14" s="15"/>
      <c r="J14" s="38"/>
      <c r="K14" s="16"/>
      <c r="L14" s="21"/>
    </row>
    <row r="15" spans="1:15" s="12" customFormat="1" x14ac:dyDescent="0.2">
      <c r="A15" s="14">
        <v>14</v>
      </c>
      <c r="B15" s="37"/>
      <c r="C15" s="15"/>
      <c r="D15" s="15"/>
      <c r="E15" s="18"/>
      <c r="F15" s="40"/>
      <c r="G15" s="40"/>
      <c r="H15" s="37"/>
      <c r="I15" s="22"/>
      <c r="J15" s="38"/>
      <c r="K15" s="16"/>
      <c r="L15" s="23"/>
      <c r="N15" s="13"/>
    </row>
    <row r="16" spans="1:15" s="12" customFormat="1" x14ac:dyDescent="0.2">
      <c r="A16" s="14">
        <v>15</v>
      </c>
      <c r="B16" s="37"/>
      <c r="C16" s="15"/>
      <c r="D16" s="15"/>
      <c r="E16" s="18"/>
      <c r="F16" s="40"/>
      <c r="G16" s="40"/>
      <c r="H16" s="37"/>
      <c r="I16" s="22"/>
      <c r="J16" s="17"/>
      <c r="K16" s="16"/>
      <c r="L16" s="23"/>
    </row>
    <row r="17" spans="1:15" s="12" customFormat="1" x14ac:dyDescent="0.2">
      <c r="A17" s="14">
        <v>16</v>
      </c>
      <c r="B17" s="37"/>
      <c r="C17" s="15"/>
      <c r="D17" s="15"/>
      <c r="E17" s="18"/>
      <c r="F17" s="40"/>
      <c r="G17" s="40"/>
      <c r="H17" s="37"/>
      <c r="I17" s="24"/>
      <c r="J17" s="38"/>
      <c r="K17" s="16"/>
      <c r="L17" s="23"/>
    </row>
    <row r="18" spans="1:15" s="12" customFormat="1" x14ac:dyDescent="0.2">
      <c r="A18" s="14">
        <v>17</v>
      </c>
      <c r="B18" s="37"/>
      <c r="C18" s="15"/>
      <c r="D18" s="15"/>
      <c r="E18" s="18"/>
      <c r="F18" s="40"/>
      <c r="G18" s="40"/>
      <c r="H18" s="37"/>
      <c r="I18" s="24"/>
      <c r="J18" s="38"/>
      <c r="K18" s="16"/>
      <c r="L18" s="23"/>
    </row>
    <row r="19" spans="1:15" s="12" customFormat="1" x14ac:dyDescent="0.2">
      <c r="A19" s="14">
        <v>18</v>
      </c>
      <c r="B19" s="37"/>
      <c r="C19" s="15"/>
      <c r="D19" s="15"/>
      <c r="E19" s="18"/>
      <c r="F19" s="40"/>
      <c r="G19" s="40"/>
      <c r="H19" s="37"/>
      <c r="I19" s="24"/>
      <c r="J19" s="38"/>
      <c r="K19" s="16"/>
      <c r="L19" s="23"/>
    </row>
    <row r="20" spans="1:15" s="12" customFormat="1" x14ac:dyDescent="0.2">
      <c r="A20" s="14">
        <v>19</v>
      </c>
      <c r="B20" s="37"/>
      <c r="C20" s="15"/>
      <c r="D20" s="15"/>
      <c r="E20" s="18"/>
      <c r="F20" s="40"/>
      <c r="G20" s="40"/>
      <c r="H20" s="37"/>
      <c r="I20" s="24"/>
      <c r="J20" s="38"/>
      <c r="K20" s="16"/>
      <c r="L20" s="23"/>
    </row>
    <row r="21" spans="1:15" s="12" customFormat="1" x14ac:dyDescent="0.2">
      <c r="A21" s="14">
        <v>20</v>
      </c>
      <c r="B21" s="37"/>
      <c r="C21" s="15"/>
      <c r="D21" s="15"/>
      <c r="E21" s="18"/>
      <c r="F21" s="40"/>
      <c r="G21" s="40"/>
      <c r="H21" s="37"/>
      <c r="I21" s="24"/>
      <c r="J21" s="38"/>
      <c r="K21" s="16"/>
      <c r="L21" s="23"/>
    </row>
    <row r="22" spans="1:15" s="12" customFormat="1" x14ac:dyDescent="0.2">
      <c r="A22" s="14">
        <v>21</v>
      </c>
      <c r="B22" s="37"/>
      <c r="C22" s="15"/>
      <c r="D22" s="15"/>
      <c r="E22" s="18"/>
      <c r="F22" s="40"/>
      <c r="G22" s="40"/>
      <c r="H22" s="37"/>
      <c r="I22" s="24"/>
      <c r="J22" s="38"/>
      <c r="K22" s="16"/>
      <c r="L22" s="23"/>
      <c r="N22" s="13"/>
      <c r="O22" s="13"/>
    </row>
    <row r="23" spans="1:15" s="12" customFormat="1" x14ac:dyDescent="0.2">
      <c r="A23" s="14">
        <v>22</v>
      </c>
      <c r="B23" s="37"/>
      <c r="C23" s="15"/>
      <c r="D23" s="15"/>
      <c r="E23" s="18"/>
      <c r="F23" s="40"/>
      <c r="G23" s="40"/>
      <c r="H23" s="37"/>
      <c r="I23" s="24"/>
      <c r="J23" s="38"/>
      <c r="K23" s="16"/>
      <c r="L23" s="23"/>
    </row>
    <row r="24" spans="1:15" s="12" customFormat="1" x14ac:dyDescent="0.2">
      <c r="A24" s="14">
        <v>23</v>
      </c>
      <c r="B24" s="37"/>
      <c r="C24" s="15"/>
      <c r="D24" s="15"/>
      <c r="E24" s="18"/>
      <c r="F24" s="40"/>
      <c r="G24" s="40"/>
      <c r="H24" s="24"/>
      <c r="I24" s="24"/>
      <c r="J24" s="17"/>
      <c r="K24" s="16"/>
      <c r="L24" s="23"/>
    </row>
    <row r="25" spans="1:15" s="12" customFormat="1" x14ac:dyDescent="0.2">
      <c r="A25" s="14">
        <v>24</v>
      </c>
      <c r="B25" s="15"/>
      <c r="C25" s="15"/>
      <c r="D25" s="15"/>
      <c r="E25" s="18"/>
      <c r="F25" s="40"/>
      <c r="G25" s="19"/>
      <c r="H25" s="24"/>
      <c r="I25" s="24"/>
      <c r="J25" s="17"/>
      <c r="K25" s="20"/>
      <c r="L25" s="23"/>
    </row>
    <row r="26" spans="1:15" s="12" customFormat="1" x14ac:dyDescent="0.2">
      <c r="A26" s="14">
        <v>25</v>
      </c>
      <c r="B26" s="15"/>
      <c r="C26" s="15"/>
      <c r="D26" s="15"/>
      <c r="E26" s="18"/>
      <c r="F26" s="40"/>
      <c r="G26" s="19"/>
      <c r="H26" s="24"/>
      <c r="I26" s="24"/>
      <c r="J26" s="17"/>
      <c r="K26" s="20"/>
      <c r="L26" s="23"/>
    </row>
    <row r="27" spans="1:15" s="12" customFormat="1" x14ac:dyDescent="0.2">
      <c r="A27" s="14">
        <v>26</v>
      </c>
      <c r="B27" s="15"/>
      <c r="C27" s="15"/>
      <c r="D27" s="15"/>
      <c r="E27" s="18"/>
      <c r="F27" s="40"/>
      <c r="G27" s="19"/>
      <c r="H27" s="24"/>
      <c r="I27" s="24"/>
      <c r="J27" s="17"/>
      <c r="K27" s="20"/>
      <c r="L27" s="23"/>
      <c r="M27" s="13"/>
      <c r="N27" s="13"/>
      <c r="O27" s="13"/>
    </row>
    <row r="28" spans="1:15" s="12" customFormat="1" x14ac:dyDescent="0.2">
      <c r="A28" s="14">
        <v>27</v>
      </c>
      <c r="B28" s="15"/>
      <c r="C28" s="15"/>
      <c r="D28" s="15"/>
      <c r="E28" s="18"/>
      <c r="F28" s="40"/>
      <c r="G28" s="19"/>
      <c r="H28" s="24"/>
      <c r="I28" s="24"/>
      <c r="J28" s="17"/>
      <c r="K28" s="20"/>
      <c r="L28" s="23"/>
      <c r="M28" s="196"/>
      <c r="N28" s="13"/>
    </row>
    <row r="29" spans="1:15" s="12" customFormat="1" x14ac:dyDescent="0.2">
      <c r="A29" s="14">
        <v>28</v>
      </c>
      <c r="B29" s="15"/>
      <c r="C29" s="15"/>
      <c r="D29" s="15"/>
      <c r="E29" s="18"/>
      <c r="F29" s="40"/>
      <c r="G29" s="19"/>
      <c r="H29" s="24"/>
      <c r="I29" s="24"/>
      <c r="J29" s="17"/>
      <c r="K29" s="20"/>
      <c r="L29" s="23"/>
    </row>
    <row r="30" spans="1:15" s="12" customFormat="1" x14ac:dyDescent="0.2">
      <c r="A30" s="14">
        <v>28</v>
      </c>
      <c r="B30" s="15"/>
      <c r="C30" s="15"/>
      <c r="D30" s="15"/>
      <c r="E30" s="18"/>
      <c r="F30" s="40"/>
      <c r="G30" s="19"/>
      <c r="H30" s="24"/>
      <c r="I30" s="24"/>
      <c r="J30" s="17"/>
      <c r="K30" s="20"/>
      <c r="L30" s="23"/>
      <c r="M30" s="196"/>
      <c r="N30" s="13"/>
    </row>
    <row r="31" spans="1:15" s="12" customFormat="1" x14ac:dyDescent="0.2">
      <c r="A31" s="14">
        <v>29</v>
      </c>
      <c r="B31" s="15"/>
      <c r="C31" s="15"/>
      <c r="D31" s="15"/>
      <c r="E31" s="18"/>
      <c r="F31" s="40"/>
      <c r="G31" s="19"/>
      <c r="H31" s="24"/>
      <c r="I31" s="24"/>
      <c r="J31" s="17"/>
      <c r="K31" s="20"/>
      <c r="L31" s="23"/>
    </row>
    <row r="32" spans="1:15" s="12" customFormat="1" x14ac:dyDescent="0.2">
      <c r="A32" s="14">
        <v>30</v>
      </c>
      <c r="B32" s="15"/>
      <c r="C32" s="15"/>
      <c r="D32" s="15"/>
      <c r="E32" s="18"/>
      <c r="F32" s="40"/>
      <c r="G32" s="19"/>
      <c r="H32" s="24"/>
      <c r="I32" s="24"/>
      <c r="J32" s="17"/>
      <c r="K32" s="20"/>
      <c r="L32" s="23"/>
      <c r="N32" s="13"/>
    </row>
    <row r="33" spans="1:14" s="12" customFormat="1" x14ac:dyDescent="0.2">
      <c r="A33" s="14">
        <v>31</v>
      </c>
      <c r="B33" s="15"/>
      <c r="C33" s="15"/>
      <c r="D33" s="15"/>
      <c r="E33" s="18"/>
      <c r="F33" s="40"/>
      <c r="G33" s="19"/>
      <c r="H33" s="24"/>
      <c r="I33" s="24"/>
      <c r="J33" s="17"/>
      <c r="K33" s="20"/>
      <c r="L33" s="23"/>
      <c r="N33" s="13"/>
    </row>
    <row r="34" spans="1:14" s="12" customFormat="1" x14ac:dyDescent="0.2">
      <c r="A34" s="14">
        <v>32</v>
      </c>
      <c r="B34" s="15"/>
      <c r="C34" s="15"/>
      <c r="D34" s="15"/>
      <c r="E34" s="18"/>
      <c r="F34" s="40"/>
      <c r="G34" s="19"/>
      <c r="H34" s="24"/>
      <c r="I34" s="24"/>
      <c r="J34" s="17"/>
      <c r="K34" s="20"/>
      <c r="L34" s="23"/>
    </row>
    <row r="35" spans="1:14" s="12" customFormat="1" x14ac:dyDescent="0.2">
      <c r="A35" s="14">
        <v>33</v>
      </c>
      <c r="B35" s="15"/>
      <c r="C35" s="15"/>
      <c r="D35" s="15"/>
      <c r="E35" s="18"/>
      <c r="F35" s="40"/>
      <c r="G35" s="19"/>
      <c r="H35" s="24"/>
      <c r="I35" s="24"/>
      <c r="J35" s="17"/>
      <c r="K35" s="20"/>
      <c r="L35" s="23"/>
      <c r="N35" s="13"/>
    </row>
    <row r="36" spans="1:14" s="12" customFormat="1" x14ac:dyDescent="0.2">
      <c r="A36" s="14">
        <v>34</v>
      </c>
      <c r="B36" s="15"/>
      <c r="C36" s="15"/>
      <c r="D36" s="15"/>
      <c r="E36" s="18"/>
      <c r="F36" s="40"/>
      <c r="G36" s="19"/>
      <c r="H36" s="24"/>
      <c r="I36" s="24"/>
      <c r="J36" s="17"/>
      <c r="K36" s="20"/>
      <c r="L36" s="23"/>
      <c r="N36" s="13"/>
    </row>
    <row r="37" spans="1:14" s="12" customFormat="1" x14ac:dyDescent="0.2">
      <c r="A37" s="14">
        <v>35</v>
      </c>
      <c r="B37" s="15"/>
      <c r="C37" s="15"/>
      <c r="D37" s="15"/>
      <c r="E37" s="18"/>
      <c r="F37" s="40"/>
      <c r="G37" s="19"/>
      <c r="H37" s="24"/>
      <c r="I37" s="24"/>
      <c r="J37" s="17"/>
      <c r="K37" s="20"/>
      <c r="L37" s="23"/>
    </row>
    <row r="38" spans="1:14" s="12" customFormat="1" x14ac:dyDescent="0.2">
      <c r="A38" s="14">
        <v>36</v>
      </c>
      <c r="B38" s="15"/>
      <c r="C38" s="15"/>
      <c r="D38" s="15"/>
      <c r="E38" s="18"/>
      <c r="F38" s="40"/>
      <c r="G38" s="19"/>
      <c r="H38" s="24"/>
      <c r="I38" s="24"/>
      <c r="J38" s="17"/>
      <c r="K38" s="20"/>
      <c r="L38" s="23"/>
    </row>
    <row r="39" spans="1:14" s="12" customFormat="1" x14ac:dyDescent="0.2">
      <c r="A39" s="14">
        <v>37</v>
      </c>
      <c r="B39" s="15"/>
      <c r="C39" s="15"/>
      <c r="D39" s="15"/>
      <c r="E39" s="18"/>
      <c r="F39" s="40"/>
      <c r="G39" s="19"/>
      <c r="H39" s="24"/>
      <c r="I39" s="24"/>
      <c r="J39" s="17"/>
      <c r="K39" s="20"/>
      <c r="L39" s="23"/>
    </row>
    <row r="40" spans="1:14" s="12" customFormat="1" x14ac:dyDescent="0.2">
      <c r="A40" s="14">
        <v>38</v>
      </c>
      <c r="B40" s="15"/>
      <c r="C40" s="15"/>
      <c r="D40" s="15"/>
      <c r="E40" s="18"/>
      <c r="F40" s="40"/>
      <c r="G40" s="19"/>
      <c r="H40" s="24"/>
      <c r="I40" s="24"/>
      <c r="J40" s="17"/>
      <c r="K40" s="20"/>
      <c r="L40" s="23"/>
    </row>
    <row r="41" spans="1:14" s="12" customFormat="1" x14ac:dyDescent="0.2">
      <c r="A41" s="14">
        <v>39</v>
      </c>
      <c r="B41" s="15"/>
      <c r="C41" s="15"/>
      <c r="D41" s="15"/>
      <c r="E41" s="18"/>
      <c r="F41" s="40"/>
      <c r="G41" s="19"/>
      <c r="H41" s="24"/>
      <c r="I41" s="24"/>
      <c r="J41" s="17"/>
      <c r="K41" s="20"/>
      <c r="L41" s="23"/>
    </row>
    <row r="42" spans="1:14" s="12" customFormat="1" x14ac:dyDescent="0.2">
      <c r="A42" s="14">
        <v>40</v>
      </c>
      <c r="B42" s="15"/>
      <c r="C42" s="15"/>
      <c r="D42" s="15"/>
      <c r="E42" s="18"/>
      <c r="F42" s="40"/>
      <c r="G42" s="19"/>
      <c r="H42" s="24"/>
      <c r="I42" s="24"/>
      <c r="J42" s="17"/>
      <c r="K42" s="20"/>
      <c r="L42" s="23"/>
      <c r="N42" s="13"/>
    </row>
    <row r="43" spans="1:14" s="12" customFormat="1" x14ac:dyDescent="0.2">
      <c r="A43" s="14">
        <v>41</v>
      </c>
      <c r="B43" s="15"/>
      <c r="C43" s="15"/>
      <c r="D43" s="15"/>
      <c r="E43" s="18"/>
      <c r="F43" s="40"/>
      <c r="G43" s="19"/>
      <c r="H43" s="24"/>
      <c r="I43" s="24"/>
      <c r="J43" s="17"/>
      <c r="K43" s="20"/>
      <c r="L43" s="23"/>
    </row>
    <row r="44" spans="1:14" s="12" customFormat="1" x14ac:dyDescent="0.2">
      <c r="A44" s="14">
        <v>42</v>
      </c>
      <c r="B44" s="15"/>
      <c r="C44" s="15"/>
      <c r="D44" s="15"/>
      <c r="E44" s="18"/>
      <c r="F44" s="40"/>
      <c r="G44" s="19"/>
      <c r="H44" s="24"/>
      <c r="I44" s="24"/>
      <c r="J44" s="17"/>
      <c r="K44" s="20"/>
      <c r="L44" s="23"/>
    </row>
    <row r="45" spans="1:14" s="12" customFormat="1" x14ac:dyDescent="0.2">
      <c r="A45" s="14">
        <v>43</v>
      </c>
      <c r="B45" s="15"/>
      <c r="C45" s="15"/>
      <c r="D45" s="15"/>
      <c r="E45" s="18"/>
      <c r="F45" s="40"/>
      <c r="G45" s="19"/>
      <c r="H45" s="24"/>
      <c r="I45" s="24"/>
      <c r="J45" s="17"/>
      <c r="K45" s="20"/>
      <c r="L45" s="23"/>
    </row>
    <row r="46" spans="1:14" s="12" customFormat="1" x14ac:dyDescent="0.2">
      <c r="A46" s="14">
        <v>44</v>
      </c>
      <c r="B46" s="15"/>
      <c r="C46" s="15"/>
      <c r="D46" s="15"/>
      <c r="E46" s="18"/>
      <c r="F46" s="40"/>
      <c r="G46" s="19"/>
      <c r="H46" s="24"/>
      <c r="I46" s="24"/>
      <c r="J46" s="17"/>
      <c r="K46" s="20"/>
      <c r="L46" s="23"/>
    </row>
    <row r="47" spans="1:14" s="12" customFormat="1" x14ac:dyDescent="0.2">
      <c r="A47" s="14">
        <v>45</v>
      </c>
      <c r="B47" s="15"/>
      <c r="C47" s="15"/>
      <c r="D47" s="15"/>
      <c r="E47" s="18"/>
      <c r="F47" s="40"/>
      <c r="G47" s="19"/>
      <c r="H47" s="24"/>
      <c r="I47" s="24"/>
      <c r="J47" s="17"/>
      <c r="K47" s="20"/>
      <c r="L47" s="23"/>
    </row>
    <row r="48" spans="1:14" s="12" customFormat="1" x14ac:dyDescent="0.2">
      <c r="A48" s="14">
        <v>46</v>
      </c>
      <c r="B48" s="15"/>
      <c r="C48" s="15"/>
      <c r="D48" s="15"/>
      <c r="E48" s="18"/>
      <c r="F48" s="40"/>
      <c r="G48" s="19"/>
      <c r="H48" s="24"/>
      <c r="I48" s="24"/>
      <c r="J48" s="17"/>
      <c r="K48" s="20"/>
      <c r="L48" s="23"/>
    </row>
    <row r="49" spans="1:15" s="12" customFormat="1" x14ac:dyDescent="0.2">
      <c r="A49" s="14">
        <v>47</v>
      </c>
      <c r="B49" s="15"/>
      <c r="C49" s="15"/>
      <c r="D49" s="15"/>
      <c r="E49" s="18"/>
      <c r="F49" s="40"/>
      <c r="G49" s="19"/>
      <c r="H49" s="24"/>
      <c r="I49" s="24"/>
      <c r="J49" s="17"/>
      <c r="K49" s="20"/>
      <c r="L49" s="23"/>
    </row>
    <row r="50" spans="1:15" s="12" customFormat="1" x14ac:dyDescent="0.2">
      <c r="A50" s="14">
        <v>48</v>
      </c>
      <c r="B50" s="15"/>
      <c r="C50" s="15"/>
      <c r="D50" s="15"/>
      <c r="E50" s="18"/>
      <c r="F50" s="40"/>
      <c r="G50" s="19"/>
      <c r="H50" s="24"/>
      <c r="I50" s="24"/>
      <c r="J50" s="17"/>
      <c r="K50" s="20"/>
      <c r="L50" s="23"/>
    </row>
    <row r="51" spans="1:15" s="12" customFormat="1" x14ac:dyDescent="0.2">
      <c r="A51" s="14">
        <v>49</v>
      </c>
      <c r="B51" s="15"/>
      <c r="C51" s="15"/>
      <c r="D51" s="15"/>
      <c r="E51" s="18"/>
      <c r="F51" s="40"/>
      <c r="G51" s="19"/>
      <c r="H51" s="24"/>
      <c r="I51" s="24"/>
      <c r="J51" s="17"/>
      <c r="K51" s="20"/>
      <c r="L51" s="23"/>
    </row>
    <row r="52" spans="1:15" s="12" customFormat="1" x14ac:dyDescent="0.2">
      <c r="A52" s="14">
        <v>50</v>
      </c>
      <c r="B52" s="15"/>
      <c r="C52" s="15"/>
      <c r="D52" s="15"/>
      <c r="E52" s="18"/>
      <c r="F52" s="40"/>
      <c r="G52" s="19"/>
      <c r="H52" s="24"/>
      <c r="I52" s="24"/>
      <c r="J52" s="17"/>
      <c r="K52" s="20"/>
      <c r="L52" s="23"/>
    </row>
    <row r="53" spans="1:15" s="12" customFormat="1" x14ac:dyDescent="0.2">
      <c r="A53" s="14">
        <v>51</v>
      </c>
      <c r="B53" s="15"/>
      <c r="C53" s="15"/>
      <c r="D53" s="15"/>
      <c r="E53" s="18"/>
      <c r="F53" s="40"/>
      <c r="G53" s="19"/>
      <c r="H53" s="24"/>
      <c r="I53" s="24"/>
      <c r="J53" s="17"/>
      <c r="K53" s="20"/>
      <c r="L53" s="23"/>
      <c r="M53" s="13"/>
      <c r="N53" s="13"/>
    </row>
    <row r="54" spans="1:15" s="12" customFormat="1" x14ac:dyDescent="0.2">
      <c r="A54" s="14">
        <v>52</v>
      </c>
      <c r="B54" s="15"/>
      <c r="C54" s="15"/>
      <c r="D54" s="15"/>
      <c r="E54" s="18"/>
      <c r="F54" s="40"/>
      <c r="G54" s="19"/>
      <c r="H54" s="24"/>
      <c r="I54" s="24"/>
      <c r="J54" s="17"/>
      <c r="K54" s="20"/>
      <c r="L54" s="23"/>
      <c r="N54" s="13"/>
    </row>
    <row r="55" spans="1:15" s="12" customFormat="1" x14ac:dyDescent="0.2">
      <c r="A55" s="14">
        <v>53</v>
      </c>
      <c r="B55" s="15"/>
      <c r="C55" s="15"/>
      <c r="D55" s="15"/>
      <c r="E55" s="18"/>
      <c r="F55" s="40"/>
      <c r="G55" s="19"/>
      <c r="H55" s="24"/>
      <c r="I55" s="24"/>
      <c r="J55" s="17"/>
      <c r="K55" s="20"/>
      <c r="L55" s="23"/>
      <c r="M55" s="13"/>
      <c r="N55" s="13"/>
    </row>
    <row r="56" spans="1:15" s="12" customFormat="1" x14ac:dyDescent="0.2">
      <c r="A56" s="14">
        <v>54</v>
      </c>
      <c r="B56" s="15"/>
      <c r="C56" s="15"/>
      <c r="D56" s="15"/>
      <c r="E56" s="18"/>
      <c r="F56" s="40"/>
      <c r="G56" s="19"/>
      <c r="H56" s="24"/>
      <c r="I56" s="24"/>
      <c r="J56" s="17"/>
      <c r="K56" s="20"/>
      <c r="L56" s="23"/>
    </row>
    <row r="57" spans="1:15" s="12" customFormat="1" x14ac:dyDescent="0.2">
      <c r="A57" s="14">
        <v>55</v>
      </c>
      <c r="B57" s="15"/>
      <c r="C57" s="15"/>
      <c r="D57" s="15"/>
      <c r="E57" s="18"/>
      <c r="F57" s="40"/>
      <c r="G57" s="19"/>
      <c r="H57" s="24"/>
      <c r="I57" s="24"/>
      <c r="J57" s="17"/>
      <c r="K57" s="20"/>
      <c r="L57" s="23"/>
      <c r="N57" s="13"/>
    </row>
    <row r="58" spans="1:15" s="12" customFormat="1" x14ac:dyDescent="0.2">
      <c r="A58" s="14">
        <v>56</v>
      </c>
      <c r="B58" s="15"/>
      <c r="C58" s="15"/>
      <c r="D58" s="15"/>
      <c r="E58" s="18"/>
      <c r="F58" s="40"/>
      <c r="G58" s="19"/>
      <c r="H58" s="24"/>
      <c r="I58" s="24"/>
      <c r="J58" s="17"/>
      <c r="K58" s="20"/>
      <c r="L58" s="23"/>
      <c r="N58" s="13"/>
    </row>
    <row r="59" spans="1:15" s="12" customFormat="1" x14ac:dyDescent="0.2">
      <c r="A59" s="14">
        <v>57</v>
      </c>
      <c r="B59" s="15"/>
      <c r="C59" s="15"/>
      <c r="D59" s="15"/>
      <c r="E59" s="18"/>
      <c r="F59" s="40"/>
      <c r="G59" s="19"/>
      <c r="H59" s="24"/>
      <c r="I59" s="24"/>
      <c r="J59" s="17"/>
      <c r="K59" s="20"/>
      <c r="L59" s="23"/>
      <c r="N59" s="13"/>
    </row>
    <row r="60" spans="1:15" s="12" customFormat="1" x14ac:dyDescent="0.2">
      <c r="A60" s="14">
        <v>58</v>
      </c>
      <c r="B60" s="15"/>
      <c r="C60" s="15"/>
      <c r="D60" s="15"/>
      <c r="E60" s="18"/>
      <c r="F60" s="40"/>
      <c r="G60" s="19"/>
      <c r="H60" s="24"/>
      <c r="I60" s="24"/>
      <c r="J60" s="17"/>
      <c r="K60" s="20"/>
      <c r="L60" s="23"/>
      <c r="N60" s="13"/>
      <c r="O60" s="13"/>
    </row>
    <row r="61" spans="1:15" s="12" customFormat="1" x14ac:dyDescent="0.2">
      <c r="A61" s="14">
        <v>59</v>
      </c>
      <c r="B61" s="15"/>
      <c r="C61" s="15"/>
      <c r="D61" s="15"/>
      <c r="E61" s="18"/>
      <c r="F61" s="40"/>
      <c r="G61" s="19"/>
      <c r="H61" s="24"/>
      <c r="I61" s="24"/>
      <c r="J61" s="17"/>
      <c r="K61" s="20"/>
      <c r="L61" s="23"/>
    </row>
    <row r="62" spans="1:15" s="12" customFormat="1" x14ac:dyDescent="0.2">
      <c r="A62" s="14">
        <v>60</v>
      </c>
      <c r="B62" s="15"/>
      <c r="C62" s="15"/>
      <c r="D62" s="15"/>
      <c r="E62" s="18"/>
      <c r="F62" s="40"/>
      <c r="G62" s="19"/>
      <c r="H62" s="24"/>
      <c r="I62" s="24"/>
      <c r="J62" s="17"/>
      <c r="K62" s="20"/>
      <c r="L62" s="23"/>
      <c r="N62" s="13"/>
    </row>
    <row r="63" spans="1:15" s="12" customFormat="1" x14ac:dyDescent="0.2">
      <c r="A63" s="14">
        <v>61</v>
      </c>
      <c r="B63" s="15"/>
      <c r="C63" s="15"/>
      <c r="D63" s="15"/>
      <c r="E63" s="18"/>
      <c r="F63" s="40"/>
      <c r="G63" s="19"/>
      <c r="H63" s="24"/>
      <c r="I63" s="24"/>
      <c r="J63" s="17"/>
      <c r="K63" s="20"/>
      <c r="L63" s="23"/>
      <c r="N63" s="13"/>
    </row>
    <row r="64" spans="1:15" s="12" customFormat="1" x14ac:dyDescent="0.2">
      <c r="A64" s="14">
        <v>62</v>
      </c>
      <c r="B64" s="15"/>
      <c r="C64" s="15"/>
      <c r="D64" s="15"/>
      <c r="E64" s="18"/>
      <c r="F64" s="40"/>
      <c r="G64" s="19"/>
      <c r="H64" s="24"/>
      <c r="I64" s="24"/>
      <c r="J64" s="17"/>
      <c r="K64" s="20"/>
      <c r="L64" s="23"/>
    </row>
    <row r="65" spans="1:14" s="12" customFormat="1" x14ac:dyDescent="0.2">
      <c r="A65" s="14">
        <v>63</v>
      </c>
      <c r="B65" s="15"/>
      <c r="C65" s="15"/>
      <c r="D65" s="15"/>
      <c r="E65" s="18"/>
      <c r="F65" s="40"/>
      <c r="G65" s="19"/>
      <c r="H65" s="24"/>
      <c r="I65" s="24"/>
      <c r="J65" s="17"/>
      <c r="K65" s="20"/>
      <c r="L65" s="23"/>
      <c r="M65" s="13"/>
      <c r="N65" s="13"/>
    </row>
    <row r="66" spans="1:14" s="12" customFormat="1" x14ac:dyDescent="0.2">
      <c r="A66" s="14">
        <v>64</v>
      </c>
      <c r="B66" s="15"/>
      <c r="C66" s="15"/>
      <c r="D66" s="15"/>
      <c r="E66" s="18"/>
      <c r="F66" s="40"/>
      <c r="G66" s="19"/>
      <c r="H66" s="24"/>
      <c r="I66" s="24"/>
      <c r="J66" s="17"/>
      <c r="K66" s="20"/>
      <c r="L66" s="23"/>
    </row>
    <row r="67" spans="1:14" s="12" customFormat="1" x14ac:dyDescent="0.2">
      <c r="A67" s="14">
        <v>65</v>
      </c>
      <c r="B67" s="15"/>
      <c r="C67" s="15"/>
      <c r="D67" s="15"/>
      <c r="E67" s="18"/>
      <c r="F67" s="40"/>
      <c r="G67" s="19"/>
      <c r="H67" s="24"/>
      <c r="I67" s="24"/>
      <c r="J67" s="17"/>
      <c r="K67" s="20"/>
      <c r="L67" s="23"/>
      <c r="M67" s="13"/>
      <c r="N67" s="13"/>
    </row>
    <row r="68" spans="1:14" s="12" customFormat="1" x14ac:dyDescent="0.2">
      <c r="A68" s="14">
        <v>66</v>
      </c>
      <c r="B68" s="15"/>
      <c r="C68" s="15"/>
      <c r="D68" s="15"/>
      <c r="E68" s="18"/>
      <c r="F68" s="40"/>
      <c r="G68" s="19"/>
      <c r="H68" s="24"/>
      <c r="I68" s="24"/>
      <c r="J68" s="17"/>
      <c r="K68" s="20"/>
      <c r="L68" s="23"/>
    </row>
    <row r="69" spans="1:14" s="12" customFormat="1" x14ac:dyDescent="0.2">
      <c r="A69" s="14">
        <v>67</v>
      </c>
      <c r="B69" s="15"/>
      <c r="C69" s="15"/>
      <c r="D69" s="15"/>
      <c r="E69" s="18"/>
      <c r="F69" s="40"/>
      <c r="G69" s="19"/>
      <c r="H69" s="24"/>
      <c r="I69" s="24"/>
      <c r="J69" s="17"/>
      <c r="K69" s="20"/>
      <c r="L69" s="23"/>
    </row>
    <row r="70" spans="1:14" s="12" customFormat="1" x14ac:dyDescent="0.2">
      <c r="A70" s="14">
        <v>68</v>
      </c>
      <c r="B70" s="15"/>
      <c r="C70" s="15"/>
      <c r="D70" s="15"/>
      <c r="E70" s="18"/>
      <c r="F70" s="40"/>
      <c r="G70" s="19"/>
      <c r="H70" s="24"/>
      <c r="I70" s="24"/>
      <c r="J70" s="17"/>
      <c r="K70" s="20"/>
      <c r="L70" s="23"/>
    </row>
    <row r="71" spans="1:14" s="12" customFormat="1" x14ac:dyDescent="0.2">
      <c r="A71" s="14">
        <v>69</v>
      </c>
      <c r="B71" s="15"/>
      <c r="C71" s="15"/>
      <c r="D71" s="15"/>
      <c r="E71" s="18"/>
      <c r="F71" s="40"/>
      <c r="G71" s="19"/>
      <c r="H71" s="24"/>
      <c r="I71" s="24"/>
      <c r="J71" s="17"/>
      <c r="K71" s="20"/>
      <c r="L71" s="23"/>
    </row>
    <row r="72" spans="1:14" s="12" customFormat="1" x14ac:dyDescent="0.2">
      <c r="A72" s="14">
        <v>70</v>
      </c>
      <c r="B72" s="15"/>
      <c r="C72" s="15"/>
      <c r="D72" s="15"/>
      <c r="E72" s="18"/>
      <c r="F72" s="40"/>
      <c r="G72" s="19"/>
      <c r="H72" s="24"/>
      <c r="I72" s="24"/>
      <c r="J72" s="17"/>
      <c r="K72" s="20"/>
      <c r="L72" s="23"/>
    </row>
    <row r="73" spans="1:14" s="12" customFormat="1" x14ac:dyDescent="0.2">
      <c r="A73" s="14">
        <v>71</v>
      </c>
      <c r="B73" s="15"/>
      <c r="C73" s="15"/>
      <c r="D73" s="15"/>
      <c r="E73" s="18"/>
      <c r="F73" s="40"/>
      <c r="G73" s="19"/>
      <c r="H73" s="24"/>
      <c r="I73" s="24"/>
      <c r="J73" s="17"/>
      <c r="K73" s="20"/>
      <c r="L73" s="23"/>
    </row>
    <row r="74" spans="1:14" s="12" customFormat="1" x14ac:dyDescent="0.2">
      <c r="A74" s="14">
        <v>72</v>
      </c>
      <c r="B74" s="15"/>
      <c r="C74" s="15"/>
      <c r="D74" s="15"/>
      <c r="E74" s="18"/>
      <c r="F74" s="40"/>
      <c r="G74" s="19"/>
      <c r="H74" s="24"/>
      <c r="I74" s="24"/>
      <c r="J74" s="17"/>
      <c r="K74" s="20"/>
      <c r="L74" s="23"/>
    </row>
    <row r="75" spans="1:14" s="12" customFormat="1" x14ac:dyDescent="0.2">
      <c r="A75" s="14">
        <v>73</v>
      </c>
      <c r="B75" s="15"/>
      <c r="C75" s="15"/>
      <c r="D75" s="15"/>
      <c r="E75" s="18"/>
      <c r="F75" s="40"/>
      <c r="G75" s="19"/>
      <c r="H75" s="24"/>
      <c r="I75" s="24"/>
      <c r="J75" s="17"/>
      <c r="K75" s="20"/>
      <c r="L75" s="23"/>
    </row>
    <row r="76" spans="1:14" s="12" customFormat="1" x14ac:dyDescent="0.2">
      <c r="A76" s="14">
        <v>74</v>
      </c>
      <c r="B76" s="15"/>
      <c r="C76" s="15"/>
      <c r="D76" s="15"/>
      <c r="E76" s="18"/>
      <c r="F76" s="40"/>
      <c r="G76" s="19"/>
      <c r="H76" s="24"/>
      <c r="I76" s="24"/>
      <c r="J76" s="17"/>
      <c r="K76" s="20"/>
      <c r="L76" s="23"/>
    </row>
    <row r="77" spans="1:14" s="12" customFormat="1" x14ac:dyDescent="0.2">
      <c r="A77" s="14">
        <v>75</v>
      </c>
      <c r="B77" s="15"/>
      <c r="C77" s="15"/>
      <c r="D77" s="15"/>
      <c r="E77" s="18"/>
      <c r="F77" s="40"/>
      <c r="G77" s="19"/>
      <c r="H77" s="24"/>
      <c r="I77" s="24"/>
      <c r="J77" s="17"/>
      <c r="K77" s="20"/>
      <c r="L77" s="23"/>
    </row>
    <row r="78" spans="1:14" s="12" customFormat="1" x14ac:dyDescent="0.2">
      <c r="A78" s="14">
        <v>76</v>
      </c>
      <c r="B78" s="15"/>
      <c r="C78" s="15"/>
      <c r="D78" s="15"/>
      <c r="E78" s="18"/>
      <c r="F78" s="40"/>
      <c r="G78" s="19"/>
      <c r="H78" s="24"/>
      <c r="I78" s="24"/>
      <c r="J78" s="17"/>
      <c r="K78" s="20"/>
      <c r="L78" s="23"/>
    </row>
    <row r="79" spans="1:14" s="12" customFormat="1" x14ac:dyDescent="0.2">
      <c r="A79" s="14">
        <v>77</v>
      </c>
      <c r="B79" s="15"/>
      <c r="C79" s="15"/>
      <c r="D79" s="15"/>
      <c r="E79" s="18"/>
      <c r="F79" s="40"/>
      <c r="G79" s="19"/>
      <c r="H79" s="24"/>
      <c r="I79" s="24"/>
      <c r="J79" s="17"/>
      <c r="K79" s="20"/>
      <c r="L79" s="23"/>
    </row>
    <row r="80" spans="1:14" s="12" customFormat="1" x14ac:dyDescent="0.2">
      <c r="A80" s="14">
        <v>78</v>
      </c>
      <c r="B80" s="15"/>
      <c r="C80" s="15"/>
      <c r="D80" s="15"/>
      <c r="E80" s="18"/>
      <c r="F80" s="40"/>
      <c r="G80" s="19"/>
      <c r="H80" s="24"/>
      <c r="I80" s="24"/>
      <c r="J80" s="17"/>
      <c r="K80" s="20"/>
      <c r="L80" s="23"/>
    </row>
    <row r="81" spans="1:15" s="12" customFormat="1" x14ac:dyDescent="0.2">
      <c r="A81" s="14">
        <v>79</v>
      </c>
      <c r="B81" s="15"/>
      <c r="C81" s="15"/>
      <c r="D81" s="15"/>
      <c r="E81" s="18"/>
      <c r="F81" s="40"/>
      <c r="G81" s="19"/>
      <c r="H81" s="24"/>
      <c r="I81" s="24"/>
      <c r="J81" s="17"/>
      <c r="K81" s="20"/>
      <c r="L81" s="23"/>
    </row>
    <row r="82" spans="1:15" s="12" customFormat="1" x14ac:dyDescent="0.2">
      <c r="A82" s="14">
        <v>80</v>
      </c>
      <c r="B82" s="15"/>
      <c r="C82" s="15"/>
      <c r="D82" s="15"/>
      <c r="E82" s="18"/>
      <c r="F82" s="40"/>
      <c r="G82" s="19"/>
      <c r="H82" s="24"/>
      <c r="I82" s="24"/>
      <c r="J82" s="17"/>
      <c r="K82" s="20"/>
      <c r="L82" s="23"/>
    </row>
    <row r="83" spans="1:15" s="12" customFormat="1" x14ac:dyDescent="0.2">
      <c r="A83" s="14">
        <v>81</v>
      </c>
      <c r="B83" s="15"/>
      <c r="C83" s="15"/>
      <c r="D83" s="15"/>
      <c r="E83" s="18"/>
      <c r="F83" s="40"/>
      <c r="G83" s="19"/>
      <c r="H83" s="24"/>
      <c r="I83" s="24"/>
      <c r="J83" s="17"/>
      <c r="K83" s="20"/>
      <c r="L83" s="23"/>
    </row>
    <row r="84" spans="1:15" s="12" customFormat="1" x14ac:dyDescent="0.2">
      <c r="A84" s="14">
        <v>82</v>
      </c>
      <c r="B84" s="15"/>
      <c r="C84" s="15"/>
      <c r="D84" s="15"/>
      <c r="E84" s="18"/>
      <c r="F84" s="40"/>
      <c r="G84" s="19"/>
      <c r="H84" s="24"/>
      <c r="I84" s="24"/>
      <c r="J84" s="17"/>
      <c r="K84" s="20"/>
      <c r="L84" s="23"/>
    </row>
    <row r="85" spans="1:15" s="12" customFormat="1" x14ac:dyDescent="0.2">
      <c r="A85" s="14">
        <v>83</v>
      </c>
      <c r="B85" s="15"/>
      <c r="C85" s="15"/>
      <c r="D85" s="15"/>
      <c r="E85" s="18"/>
      <c r="F85" s="40"/>
      <c r="G85" s="19"/>
      <c r="H85" s="24"/>
      <c r="I85" s="24"/>
      <c r="J85" s="17"/>
      <c r="K85" s="20"/>
      <c r="L85" s="23"/>
    </row>
    <row r="86" spans="1:15" s="12" customFormat="1" x14ac:dyDescent="0.2">
      <c r="A86" s="14">
        <v>84</v>
      </c>
      <c r="B86" s="15"/>
      <c r="C86" s="15"/>
      <c r="D86" s="15"/>
      <c r="E86" s="18"/>
      <c r="F86" s="40"/>
      <c r="G86" s="19"/>
      <c r="H86" s="24"/>
      <c r="I86" s="24"/>
      <c r="J86" s="17"/>
      <c r="K86" s="20"/>
      <c r="L86" s="23"/>
    </row>
    <row r="87" spans="1:15" s="12" customFormat="1" x14ac:dyDescent="0.2">
      <c r="A87" s="14">
        <v>85</v>
      </c>
      <c r="B87" s="15"/>
      <c r="C87" s="15"/>
      <c r="D87" s="15"/>
      <c r="E87" s="18"/>
      <c r="F87" s="40"/>
      <c r="G87" s="19"/>
      <c r="H87" s="24"/>
      <c r="I87" s="24"/>
      <c r="J87" s="17"/>
      <c r="K87" s="20"/>
      <c r="L87" s="23"/>
    </row>
    <row r="88" spans="1:15" s="12" customFormat="1" x14ac:dyDescent="0.2">
      <c r="A88" s="14">
        <v>86</v>
      </c>
      <c r="B88" s="15"/>
      <c r="C88" s="15"/>
      <c r="D88" s="15"/>
      <c r="E88" s="18"/>
      <c r="F88" s="40"/>
      <c r="G88" s="19"/>
      <c r="H88" s="24"/>
      <c r="I88" s="24"/>
      <c r="J88" s="17"/>
      <c r="K88" s="20"/>
      <c r="L88" s="23"/>
    </row>
    <row r="89" spans="1:15" s="12" customFormat="1" x14ac:dyDescent="0.2">
      <c r="A89" s="14">
        <v>87</v>
      </c>
      <c r="B89" s="15"/>
      <c r="C89" s="15"/>
      <c r="D89" s="15"/>
      <c r="E89" s="18"/>
      <c r="F89" s="40"/>
      <c r="G89" s="19"/>
      <c r="H89" s="24"/>
      <c r="I89" s="24"/>
      <c r="J89" s="17"/>
      <c r="K89" s="20"/>
      <c r="L89" s="23"/>
      <c r="M89" s="196"/>
      <c r="N89" s="13"/>
    </row>
    <row r="90" spans="1:15" s="12" customFormat="1" x14ac:dyDescent="0.2">
      <c r="A90" s="14">
        <v>88</v>
      </c>
      <c r="B90" s="15"/>
      <c r="C90" s="15"/>
      <c r="D90" s="15"/>
      <c r="E90" s="18"/>
      <c r="F90" s="40"/>
      <c r="G90" s="19"/>
      <c r="H90" s="24"/>
      <c r="I90" s="24"/>
      <c r="J90" s="17"/>
      <c r="K90" s="20"/>
      <c r="L90" s="23"/>
      <c r="N90" s="13"/>
      <c r="O90" s="13"/>
    </row>
    <row r="91" spans="1:15" s="12" customFormat="1" x14ac:dyDescent="0.2">
      <c r="A91" s="14">
        <v>89</v>
      </c>
      <c r="B91" s="15"/>
      <c r="C91" s="15"/>
      <c r="D91" s="15"/>
      <c r="E91" s="18"/>
      <c r="F91" s="40"/>
      <c r="G91" s="19"/>
      <c r="H91" s="24"/>
      <c r="I91" s="24"/>
      <c r="J91" s="17"/>
      <c r="K91" s="20"/>
      <c r="L91" s="23"/>
    </row>
    <row r="92" spans="1:15" s="12" customFormat="1" x14ac:dyDescent="0.2">
      <c r="A92" s="14">
        <v>90</v>
      </c>
      <c r="B92" s="15"/>
      <c r="C92" s="15"/>
      <c r="D92" s="15"/>
      <c r="E92" s="18"/>
      <c r="F92" s="40"/>
      <c r="G92" s="19"/>
      <c r="H92" s="24"/>
      <c r="I92" s="24"/>
      <c r="J92" s="17"/>
      <c r="K92" s="20"/>
      <c r="L92" s="23"/>
    </row>
    <row r="93" spans="1:15" s="12" customFormat="1" x14ac:dyDescent="0.2">
      <c r="A93" s="14">
        <v>91</v>
      </c>
      <c r="B93" s="15"/>
      <c r="C93" s="15"/>
      <c r="D93" s="15"/>
      <c r="E93" s="18"/>
      <c r="F93" s="40"/>
      <c r="G93" s="19"/>
      <c r="H93" s="24"/>
      <c r="I93" s="24"/>
      <c r="J93" s="17"/>
      <c r="K93" s="20"/>
      <c r="L93" s="23"/>
    </row>
    <row r="94" spans="1:15" s="12" customFormat="1" x14ac:dyDescent="0.2">
      <c r="A94" s="14">
        <v>92</v>
      </c>
      <c r="B94" s="15"/>
      <c r="C94" s="15"/>
      <c r="D94" s="15"/>
      <c r="E94" s="18"/>
      <c r="F94" s="40"/>
      <c r="G94" s="19"/>
      <c r="H94" s="24"/>
      <c r="I94" s="24"/>
      <c r="J94" s="17"/>
      <c r="K94" s="20"/>
      <c r="L94" s="23"/>
    </row>
    <row r="95" spans="1:15" s="12" customFormat="1" x14ac:dyDescent="0.2">
      <c r="A95" s="14">
        <v>93</v>
      </c>
      <c r="B95" s="15"/>
      <c r="C95" s="15"/>
      <c r="D95" s="15"/>
      <c r="E95" s="18"/>
      <c r="F95" s="40"/>
      <c r="G95" s="19"/>
      <c r="H95" s="24"/>
      <c r="I95" s="24"/>
      <c r="J95" s="17"/>
      <c r="K95" s="20"/>
      <c r="L95" s="23"/>
      <c r="M95" s="13"/>
      <c r="N95" s="13"/>
    </row>
    <row r="96" spans="1:15" s="12" customFormat="1" x14ac:dyDescent="0.2">
      <c r="A96" s="14">
        <v>94</v>
      </c>
      <c r="B96" s="15"/>
      <c r="C96" s="15"/>
      <c r="D96" s="15"/>
      <c r="E96" s="18"/>
      <c r="F96" s="40"/>
      <c r="G96" s="19"/>
      <c r="H96" s="24"/>
      <c r="I96" s="24"/>
      <c r="J96" s="17"/>
      <c r="K96" s="20"/>
      <c r="L96" s="23"/>
    </row>
    <row r="97" spans="1:15" s="12" customFormat="1" x14ac:dyDescent="0.2">
      <c r="A97" s="14">
        <v>95</v>
      </c>
      <c r="B97" s="15"/>
      <c r="C97" s="15"/>
      <c r="D97" s="15"/>
      <c r="E97" s="18"/>
      <c r="F97" s="40"/>
      <c r="G97" s="19"/>
      <c r="H97" s="24"/>
      <c r="I97" s="24"/>
      <c r="J97" s="17"/>
      <c r="K97" s="20"/>
      <c r="L97" s="23"/>
      <c r="M97" s="13"/>
      <c r="N97" s="13"/>
    </row>
    <row r="98" spans="1:15" s="12" customFormat="1" x14ac:dyDescent="0.2">
      <c r="A98" s="14">
        <v>96</v>
      </c>
      <c r="B98" s="15"/>
      <c r="C98" s="15"/>
      <c r="D98" s="15"/>
      <c r="E98" s="18"/>
      <c r="F98" s="40"/>
      <c r="G98" s="19"/>
      <c r="H98" s="24"/>
      <c r="I98" s="24"/>
      <c r="J98" s="17"/>
      <c r="K98" s="20"/>
      <c r="L98" s="23"/>
      <c r="M98" s="196"/>
      <c r="N98" s="13"/>
    </row>
    <row r="99" spans="1:15" s="12" customFormat="1" x14ac:dyDescent="0.2">
      <c r="A99" s="14">
        <v>97</v>
      </c>
      <c r="B99" s="15"/>
      <c r="C99" s="15"/>
      <c r="D99" s="15"/>
      <c r="E99" s="18"/>
      <c r="F99" s="40"/>
      <c r="G99" s="19"/>
      <c r="H99" s="24"/>
      <c r="I99" s="24"/>
      <c r="J99" s="17"/>
      <c r="K99" s="20"/>
      <c r="L99" s="23"/>
    </row>
    <row r="100" spans="1:15" s="12" customFormat="1" x14ac:dyDescent="0.2">
      <c r="A100" s="14">
        <v>98</v>
      </c>
      <c r="B100" s="15"/>
      <c r="C100" s="15"/>
      <c r="D100" s="15"/>
      <c r="E100" s="18"/>
      <c r="F100" s="40"/>
      <c r="G100" s="19"/>
      <c r="H100" s="24"/>
      <c r="I100" s="24"/>
      <c r="J100" s="17"/>
      <c r="K100" s="20"/>
      <c r="L100" s="23"/>
    </row>
    <row r="101" spans="1:15" s="12" customFormat="1" x14ac:dyDescent="0.2">
      <c r="A101" s="14">
        <v>99</v>
      </c>
      <c r="B101" s="15"/>
      <c r="C101" s="15"/>
      <c r="D101" s="15"/>
      <c r="E101" s="18"/>
      <c r="F101" s="40"/>
      <c r="G101" s="19"/>
      <c r="H101" s="24"/>
      <c r="I101" s="24"/>
      <c r="J101" s="17"/>
      <c r="K101" s="20"/>
      <c r="L101" s="23"/>
      <c r="M101" s="196"/>
      <c r="N101" s="13"/>
    </row>
    <row r="102" spans="1:15" s="12" customFormat="1" x14ac:dyDescent="0.2">
      <c r="A102" s="14">
        <v>100</v>
      </c>
      <c r="B102" s="15"/>
      <c r="C102" s="15"/>
      <c r="D102" s="15"/>
      <c r="E102" s="18"/>
      <c r="F102" s="40"/>
      <c r="G102" s="19"/>
      <c r="H102" s="24"/>
      <c r="I102" s="24"/>
      <c r="J102" s="17"/>
      <c r="K102" s="20"/>
      <c r="L102" s="23"/>
      <c r="M102" s="196"/>
      <c r="N102" s="13"/>
    </row>
    <row r="103" spans="1:15" s="12" customFormat="1" x14ac:dyDescent="0.2">
      <c r="A103" s="14">
        <v>101</v>
      </c>
      <c r="B103" s="15"/>
      <c r="C103" s="15"/>
      <c r="D103" s="15"/>
      <c r="E103" s="18"/>
      <c r="F103" s="40"/>
      <c r="G103" s="19"/>
      <c r="H103" s="24"/>
      <c r="I103" s="24"/>
      <c r="J103" s="17"/>
      <c r="K103" s="20"/>
      <c r="L103" s="23"/>
      <c r="M103" s="196"/>
      <c r="N103" s="13"/>
    </row>
    <row r="104" spans="1:15" s="12" customFormat="1" x14ac:dyDescent="0.2">
      <c r="A104" s="14">
        <v>102</v>
      </c>
      <c r="B104" s="15"/>
      <c r="C104" s="15"/>
      <c r="D104" s="15"/>
      <c r="E104" s="18"/>
      <c r="F104" s="40"/>
      <c r="G104" s="19"/>
      <c r="H104" s="24"/>
      <c r="I104" s="24"/>
      <c r="J104" s="17"/>
      <c r="K104" s="20"/>
      <c r="L104" s="23"/>
    </row>
    <row r="105" spans="1:15" s="12" customFormat="1" x14ac:dyDescent="0.2">
      <c r="A105" s="14">
        <v>103</v>
      </c>
      <c r="B105" s="15"/>
      <c r="C105" s="15"/>
      <c r="D105" s="15"/>
      <c r="E105" s="18"/>
      <c r="F105" s="40"/>
      <c r="G105" s="19"/>
      <c r="H105" s="24"/>
      <c r="I105" s="24"/>
      <c r="J105" s="17"/>
      <c r="K105" s="20"/>
      <c r="L105" s="23"/>
      <c r="M105" s="13"/>
      <c r="N105" s="13"/>
      <c r="O105" s="13"/>
    </row>
    <row r="106" spans="1:15" s="12" customFormat="1" x14ac:dyDescent="0.2">
      <c r="A106" s="14">
        <v>104</v>
      </c>
      <c r="B106" s="15"/>
      <c r="C106" s="15"/>
      <c r="D106" s="15"/>
      <c r="E106" s="18"/>
      <c r="F106" s="40"/>
      <c r="G106" s="19"/>
      <c r="H106" s="24"/>
      <c r="I106" s="24"/>
      <c r="J106" s="17"/>
      <c r="K106" s="20"/>
      <c r="L106" s="23"/>
      <c r="N106" s="13"/>
    </row>
    <row r="107" spans="1:15" s="12" customFormat="1" x14ac:dyDescent="0.2">
      <c r="A107" s="14">
        <v>105</v>
      </c>
      <c r="B107" s="15"/>
      <c r="C107" s="15"/>
      <c r="D107" s="15"/>
      <c r="E107" s="18"/>
      <c r="F107" s="40"/>
      <c r="G107" s="19"/>
      <c r="H107" s="24"/>
      <c r="I107" s="24"/>
      <c r="J107" s="17"/>
      <c r="K107" s="20"/>
      <c r="L107" s="23"/>
    </row>
    <row r="108" spans="1:15" s="12" customFormat="1" x14ac:dyDescent="0.2">
      <c r="A108" s="14">
        <v>106</v>
      </c>
      <c r="B108" s="15"/>
      <c r="C108" s="15"/>
      <c r="D108" s="15"/>
      <c r="E108" s="18"/>
      <c r="F108" s="40"/>
      <c r="G108" s="19"/>
      <c r="H108" s="24"/>
      <c r="I108" s="24"/>
      <c r="J108" s="17"/>
      <c r="K108" s="20"/>
      <c r="L108" s="23"/>
    </row>
    <row r="109" spans="1:15" s="12" customFormat="1" x14ac:dyDescent="0.2">
      <c r="A109" s="14">
        <v>107</v>
      </c>
      <c r="B109" s="15"/>
      <c r="C109" s="15"/>
      <c r="D109" s="15"/>
      <c r="E109" s="18"/>
      <c r="F109" s="40"/>
      <c r="G109" s="19"/>
      <c r="H109" s="24"/>
      <c r="I109" s="24"/>
      <c r="J109" s="17"/>
      <c r="K109" s="20"/>
      <c r="L109" s="23"/>
      <c r="N109" s="13"/>
    </row>
    <row r="110" spans="1:15" s="12" customFormat="1" x14ac:dyDescent="0.2">
      <c r="A110" s="14">
        <v>108</v>
      </c>
      <c r="B110" s="15"/>
      <c r="C110" s="15"/>
      <c r="D110" s="15"/>
      <c r="E110" s="18"/>
      <c r="F110" s="40"/>
      <c r="G110" s="19"/>
      <c r="H110" s="24"/>
      <c r="I110" s="24"/>
      <c r="J110" s="17"/>
      <c r="K110" s="20"/>
      <c r="L110" s="23"/>
      <c r="N110" s="13"/>
    </row>
    <row r="111" spans="1:15" s="12" customFormat="1" x14ac:dyDescent="0.2">
      <c r="A111" s="14">
        <v>109</v>
      </c>
      <c r="B111" s="15"/>
      <c r="C111" s="15"/>
      <c r="D111" s="15"/>
      <c r="E111" s="18"/>
      <c r="F111" s="40"/>
      <c r="G111" s="19"/>
      <c r="H111" s="24"/>
      <c r="I111" s="24"/>
      <c r="J111" s="17"/>
      <c r="K111" s="20"/>
      <c r="L111" s="23"/>
      <c r="N111" s="13"/>
    </row>
    <row r="112" spans="1:15" s="12" customFormat="1" x14ac:dyDescent="0.2">
      <c r="A112" s="14">
        <v>110</v>
      </c>
      <c r="B112" s="15"/>
      <c r="C112" s="15"/>
      <c r="D112" s="15"/>
      <c r="E112" s="18"/>
      <c r="F112" s="40"/>
      <c r="G112" s="19"/>
      <c r="H112" s="24"/>
      <c r="I112" s="24"/>
      <c r="J112" s="17"/>
      <c r="K112" s="20"/>
      <c r="L112" s="23"/>
      <c r="N112" s="13"/>
    </row>
    <row r="113" spans="1:14" s="12" customFormat="1" x14ac:dyDescent="0.2">
      <c r="A113" s="14">
        <v>111</v>
      </c>
      <c r="B113" s="15"/>
      <c r="C113" s="15"/>
      <c r="D113" s="15"/>
      <c r="E113" s="18"/>
      <c r="F113" s="40"/>
      <c r="G113" s="19"/>
      <c r="H113" s="24"/>
      <c r="I113" s="24"/>
      <c r="J113" s="17"/>
      <c r="K113" s="20"/>
      <c r="L113" s="23"/>
      <c r="N113" s="13"/>
    </row>
    <row r="114" spans="1:14" s="12" customFormat="1" x14ac:dyDescent="0.2">
      <c r="A114" s="14">
        <v>112</v>
      </c>
      <c r="B114" s="15"/>
      <c r="C114" s="15"/>
      <c r="D114" s="15"/>
      <c r="E114" s="18"/>
      <c r="F114" s="40"/>
      <c r="G114" s="19"/>
      <c r="H114" s="24"/>
      <c r="I114" s="24"/>
      <c r="J114" s="17"/>
      <c r="K114" s="20"/>
      <c r="L114" s="23"/>
      <c r="N114" s="13"/>
    </row>
    <row r="115" spans="1:14" s="12" customFormat="1" x14ac:dyDescent="0.2">
      <c r="A115" s="14">
        <v>113</v>
      </c>
      <c r="B115" s="15"/>
      <c r="C115" s="15"/>
      <c r="D115" s="15"/>
      <c r="E115" s="18"/>
      <c r="F115" s="40"/>
      <c r="G115" s="19"/>
      <c r="H115" s="24"/>
      <c r="I115" s="24"/>
      <c r="J115" s="17"/>
      <c r="K115" s="20"/>
      <c r="L115" s="23"/>
      <c r="N115" s="13"/>
    </row>
    <row r="116" spans="1:14" s="12" customFormat="1" x14ac:dyDescent="0.2">
      <c r="A116" s="14">
        <v>114</v>
      </c>
      <c r="B116" s="15"/>
      <c r="C116" s="15"/>
      <c r="D116" s="15"/>
      <c r="E116" s="18"/>
      <c r="F116" s="40"/>
      <c r="G116" s="19"/>
      <c r="H116" s="24"/>
      <c r="I116" s="24"/>
      <c r="J116" s="17"/>
      <c r="K116" s="20"/>
      <c r="L116" s="23"/>
      <c r="N116" s="13"/>
    </row>
    <row r="117" spans="1:14" s="12" customFormat="1" x14ac:dyDescent="0.2">
      <c r="A117" s="14">
        <v>115</v>
      </c>
      <c r="B117" s="15"/>
      <c r="C117" s="15"/>
      <c r="D117" s="15"/>
      <c r="E117" s="18"/>
      <c r="F117" s="40"/>
      <c r="G117" s="19"/>
      <c r="H117" s="24"/>
      <c r="I117" s="24"/>
      <c r="J117" s="17"/>
      <c r="K117" s="20"/>
      <c r="L117" s="23"/>
      <c r="N117" s="13"/>
    </row>
    <row r="118" spans="1:14" s="12" customFormat="1" x14ac:dyDescent="0.2">
      <c r="A118" s="14">
        <v>116</v>
      </c>
      <c r="B118" s="15"/>
      <c r="C118" s="15"/>
      <c r="D118" s="15"/>
      <c r="E118" s="18"/>
      <c r="F118" s="40"/>
      <c r="G118" s="19"/>
      <c r="H118" s="24"/>
      <c r="I118" s="24"/>
      <c r="J118" s="17"/>
      <c r="K118" s="20"/>
      <c r="L118" s="23"/>
      <c r="N118" s="13"/>
    </row>
    <row r="119" spans="1:14" s="12" customFormat="1" x14ac:dyDescent="0.2">
      <c r="A119" s="14">
        <v>117</v>
      </c>
      <c r="B119" s="15"/>
      <c r="C119" s="15"/>
      <c r="D119" s="15"/>
      <c r="E119" s="18"/>
      <c r="F119" s="40"/>
      <c r="G119" s="19"/>
      <c r="H119" s="24"/>
      <c r="I119" s="24"/>
      <c r="J119" s="17"/>
      <c r="K119" s="20"/>
      <c r="L119" s="23"/>
      <c r="N119" s="13"/>
    </row>
    <row r="120" spans="1:14" s="12" customFormat="1" x14ac:dyDescent="0.2">
      <c r="A120" s="14">
        <v>118</v>
      </c>
      <c r="B120" s="15"/>
      <c r="C120" s="15"/>
      <c r="D120" s="15"/>
      <c r="E120" s="18"/>
      <c r="F120" s="40"/>
      <c r="G120" s="19"/>
      <c r="H120" s="24"/>
      <c r="I120" s="24"/>
      <c r="J120" s="17"/>
      <c r="K120" s="20"/>
      <c r="L120" s="23"/>
    </row>
    <row r="121" spans="1:14" s="12" customFormat="1" x14ac:dyDescent="0.2">
      <c r="A121" s="14">
        <v>119</v>
      </c>
      <c r="B121" s="15"/>
      <c r="C121" s="15"/>
      <c r="D121" s="15"/>
      <c r="E121" s="18"/>
      <c r="F121" s="40"/>
      <c r="G121" s="19"/>
      <c r="H121" s="24"/>
      <c r="I121" s="24"/>
      <c r="J121" s="17"/>
      <c r="K121" s="20"/>
      <c r="L121" s="23"/>
      <c r="N121" s="13"/>
    </row>
    <row r="122" spans="1:14" s="12" customFormat="1" x14ac:dyDescent="0.2">
      <c r="A122" s="14">
        <v>120</v>
      </c>
      <c r="B122" s="15"/>
      <c r="C122" s="15"/>
      <c r="D122" s="15"/>
      <c r="E122" s="18"/>
      <c r="F122" s="40"/>
      <c r="G122" s="19"/>
      <c r="H122" s="24"/>
      <c r="I122" s="24"/>
      <c r="J122" s="17"/>
      <c r="K122" s="20"/>
      <c r="L122" s="23"/>
      <c r="N122" s="13"/>
    </row>
    <row r="123" spans="1:14" s="12" customFormat="1" x14ac:dyDescent="0.2">
      <c r="A123" s="14">
        <v>121</v>
      </c>
      <c r="B123" s="15"/>
      <c r="C123" s="15"/>
      <c r="D123" s="15"/>
      <c r="E123" s="18"/>
      <c r="F123" s="40"/>
      <c r="G123" s="19"/>
      <c r="H123" s="24"/>
      <c r="I123" s="24"/>
      <c r="J123" s="17"/>
      <c r="K123" s="20"/>
      <c r="L123" s="23"/>
    </row>
    <row r="124" spans="1:14" s="12" customFormat="1" x14ac:dyDescent="0.2">
      <c r="A124" s="14">
        <v>122</v>
      </c>
      <c r="B124" s="15"/>
      <c r="C124" s="15"/>
      <c r="D124" s="15"/>
      <c r="E124" s="18"/>
      <c r="F124" s="40"/>
      <c r="G124" s="19"/>
      <c r="H124" s="24"/>
      <c r="I124" s="24"/>
      <c r="J124" s="17"/>
      <c r="K124" s="20"/>
      <c r="L124" s="23"/>
      <c r="N124" s="13"/>
    </row>
    <row r="125" spans="1:14" s="12" customFormat="1" x14ac:dyDescent="0.2">
      <c r="A125" s="14">
        <v>123</v>
      </c>
      <c r="B125" s="15"/>
      <c r="C125" s="15"/>
      <c r="D125" s="15"/>
      <c r="E125" s="18"/>
      <c r="F125" s="40"/>
      <c r="G125" s="19"/>
      <c r="H125" s="24"/>
      <c r="I125" s="24"/>
      <c r="J125" s="17"/>
      <c r="K125" s="20"/>
      <c r="L125" s="23"/>
      <c r="N125" s="13"/>
    </row>
    <row r="126" spans="1:14" s="12" customFormat="1" x14ac:dyDescent="0.2">
      <c r="A126" s="14">
        <v>124</v>
      </c>
      <c r="B126" s="15"/>
      <c r="C126" s="15"/>
      <c r="D126" s="15"/>
      <c r="E126" s="18"/>
      <c r="F126" s="40"/>
      <c r="G126" s="19"/>
      <c r="H126" s="24"/>
      <c r="I126" s="24"/>
      <c r="J126" s="17"/>
      <c r="K126" s="20"/>
      <c r="L126" s="23"/>
    </row>
    <row r="127" spans="1:14" s="12" customFormat="1" x14ac:dyDescent="0.2">
      <c r="A127" s="14">
        <v>125</v>
      </c>
      <c r="B127" s="15"/>
      <c r="C127" s="15"/>
      <c r="D127" s="15"/>
      <c r="E127" s="18"/>
      <c r="F127" s="40"/>
      <c r="G127" s="19"/>
      <c r="H127" s="24"/>
      <c r="I127" s="24"/>
      <c r="J127" s="17"/>
      <c r="K127" s="20"/>
      <c r="L127" s="23"/>
      <c r="M127" s="196"/>
      <c r="N127" s="13"/>
    </row>
    <row r="128" spans="1:14" s="12" customFormat="1" x14ac:dyDescent="0.2">
      <c r="A128" s="14">
        <v>126</v>
      </c>
      <c r="B128" s="15"/>
      <c r="C128" s="15"/>
      <c r="D128" s="15"/>
      <c r="E128" s="18"/>
      <c r="F128" s="40"/>
      <c r="G128" s="19"/>
      <c r="H128" s="24"/>
      <c r="I128" s="24"/>
      <c r="J128" s="17"/>
      <c r="K128" s="20"/>
      <c r="L128" s="23"/>
      <c r="M128" s="196"/>
      <c r="N128" s="13"/>
    </row>
    <row r="129" spans="1:15" s="12" customFormat="1" x14ac:dyDescent="0.2">
      <c r="A129" s="14">
        <v>127</v>
      </c>
      <c r="B129" s="15"/>
      <c r="C129" s="15"/>
      <c r="D129" s="15"/>
      <c r="E129" s="18"/>
      <c r="F129" s="40"/>
      <c r="G129" s="19"/>
      <c r="H129" s="24"/>
      <c r="I129" s="24"/>
      <c r="J129" s="17"/>
      <c r="K129" s="20"/>
      <c r="L129" s="23"/>
      <c r="M129" s="196"/>
      <c r="N129" s="13"/>
    </row>
    <row r="130" spans="1:15" s="12" customFormat="1" x14ac:dyDescent="0.2">
      <c r="A130" s="14">
        <v>128</v>
      </c>
      <c r="B130" s="15"/>
      <c r="C130" s="15"/>
      <c r="D130" s="15"/>
      <c r="E130" s="18"/>
      <c r="F130" s="40"/>
      <c r="G130" s="19"/>
      <c r="H130" s="24"/>
      <c r="I130" s="24"/>
      <c r="J130" s="17"/>
      <c r="K130" s="20"/>
      <c r="L130" s="23"/>
      <c r="M130" s="196"/>
      <c r="N130" s="13"/>
    </row>
    <row r="131" spans="1:15" s="12" customFormat="1" x14ac:dyDescent="0.2">
      <c r="A131" s="14">
        <v>129</v>
      </c>
      <c r="B131" s="15"/>
      <c r="C131" s="15"/>
      <c r="D131" s="15"/>
      <c r="E131" s="18"/>
      <c r="F131" s="40"/>
      <c r="G131" s="19"/>
      <c r="H131" s="24"/>
      <c r="I131" s="24"/>
      <c r="J131" s="17"/>
      <c r="K131" s="20"/>
      <c r="L131" s="23"/>
    </row>
    <row r="132" spans="1:15" s="12" customFormat="1" x14ac:dyDescent="0.2">
      <c r="A132" s="14">
        <v>130</v>
      </c>
      <c r="B132" s="15"/>
      <c r="C132" s="15"/>
      <c r="D132" s="15"/>
      <c r="E132" s="18"/>
      <c r="F132" s="40"/>
      <c r="G132" s="19"/>
      <c r="H132" s="24"/>
      <c r="I132" s="24"/>
      <c r="J132" s="17"/>
      <c r="K132" s="20"/>
      <c r="L132" s="23"/>
      <c r="N132" s="13"/>
      <c r="O132" s="13"/>
    </row>
    <row r="133" spans="1:15" s="12" customFormat="1" x14ac:dyDescent="0.2">
      <c r="A133" s="14">
        <v>131</v>
      </c>
      <c r="B133" s="15"/>
      <c r="C133" s="15"/>
      <c r="D133" s="15"/>
      <c r="E133" s="18"/>
      <c r="F133" s="40"/>
      <c r="G133" s="19"/>
      <c r="H133" s="24"/>
      <c r="I133" s="24"/>
      <c r="J133" s="17"/>
      <c r="K133" s="20"/>
      <c r="L133" s="23"/>
      <c r="M133" s="196"/>
      <c r="N133" s="13"/>
    </row>
    <row r="134" spans="1:15" s="12" customFormat="1" x14ac:dyDescent="0.2">
      <c r="A134" s="14">
        <v>132</v>
      </c>
      <c r="B134" s="15"/>
      <c r="C134" s="15"/>
      <c r="D134" s="15"/>
      <c r="E134" s="18"/>
      <c r="F134" s="40"/>
      <c r="G134" s="19"/>
      <c r="H134" s="24"/>
      <c r="I134" s="24"/>
      <c r="J134" s="17"/>
      <c r="K134" s="20"/>
      <c r="L134" s="23"/>
    </row>
    <row r="135" spans="1:15" s="12" customFormat="1" x14ac:dyDescent="0.2">
      <c r="A135" s="14">
        <v>133</v>
      </c>
      <c r="B135" s="15"/>
      <c r="C135" s="15"/>
      <c r="D135" s="15"/>
      <c r="E135" s="18"/>
      <c r="F135" s="40"/>
      <c r="G135" s="19"/>
      <c r="H135" s="24"/>
      <c r="I135" s="24"/>
      <c r="J135" s="17"/>
      <c r="K135" s="20"/>
      <c r="L135" s="23"/>
      <c r="N135" s="13"/>
    </row>
    <row r="136" spans="1:15" s="12" customFormat="1" x14ac:dyDescent="0.2">
      <c r="A136" s="14">
        <v>134</v>
      </c>
      <c r="B136" s="15"/>
      <c r="C136" s="15"/>
      <c r="D136" s="15"/>
      <c r="E136" s="18"/>
      <c r="F136" s="40"/>
      <c r="G136" s="19"/>
      <c r="H136" s="24"/>
      <c r="I136" s="24"/>
      <c r="J136" s="17"/>
      <c r="K136" s="20"/>
      <c r="L136" s="23"/>
      <c r="N136" s="13"/>
    </row>
    <row r="137" spans="1:15" s="12" customFormat="1" x14ac:dyDescent="0.2">
      <c r="A137" s="14">
        <v>135</v>
      </c>
      <c r="B137" s="15"/>
      <c r="C137" s="15"/>
      <c r="D137" s="15"/>
      <c r="E137" s="18"/>
      <c r="F137" s="40"/>
      <c r="G137" s="19"/>
      <c r="H137" s="24"/>
      <c r="I137" s="24"/>
      <c r="J137" s="17"/>
      <c r="K137" s="20"/>
      <c r="L137" s="23"/>
      <c r="N137" s="13"/>
    </row>
    <row r="138" spans="1:15" s="12" customFormat="1" x14ac:dyDescent="0.2">
      <c r="A138" s="14">
        <v>136</v>
      </c>
      <c r="B138" s="15"/>
      <c r="C138" s="15"/>
      <c r="D138" s="15"/>
      <c r="E138" s="18"/>
      <c r="F138" s="40"/>
      <c r="G138" s="19"/>
      <c r="H138" s="24"/>
      <c r="I138" s="24"/>
      <c r="J138" s="17"/>
      <c r="K138" s="20"/>
      <c r="L138" s="23"/>
    </row>
    <row r="139" spans="1:15" s="12" customFormat="1" x14ac:dyDescent="0.2">
      <c r="A139" s="14">
        <v>137</v>
      </c>
      <c r="B139" s="15"/>
      <c r="C139" s="15"/>
      <c r="D139" s="15"/>
      <c r="E139" s="18"/>
      <c r="F139" s="40"/>
      <c r="G139" s="19"/>
      <c r="H139" s="24"/>
      <c r="I139" s="24"/>
      <c r="J139" s="17"/>
      <c r="K139" s="20"/>
      <c r="L139" s="23"/>
    </row>
    <row r="140" spans="1:15" s="12" customFormat="1" x14ac:dyDescent="0.2">
      <c r="A140" s="14">
        <v>138</v>
      </c>
      <c r="B140" s="15"/>
      <c r="C140" s="15"/>
      <c r="D140" s="15"/>
      <c r="E140" s="18"/>
      <c r="F140" s="40"/>
      <c r="G140" s="19"/>
      <c r="H140" s="24"/>
      <c r="I140" s="24"/>
      <c r="J140" s="17"/>
      <c r="K140" s="20"/>
      <c r="L140" s="23"/>
      <c r="M140" s="196"/>
      <c r="N140" s="13"/>
    </row>
    <row r="141" spans="1:15" s="12" customFormat="1" x14ac:dyDescent="0.2">
      <c r="A141" s="14">
        <v>139</v>
      </c>
      <c r="B141" s="15"/>
      <c r="C141" s="15"/>
      <c r="D141" s="15"/>
      <c r="E141" s="18"/>
      <c r="F141" s="40"/>
      <c r="G141" s="19"/>
      <c r="H141" s="24"/>
      <c r="I141" s="24"/>
      <c r="J141" s="17"/>
      <c r="K141" s="20"/>
      <c r="L141" s="23"/>
      <c r="M141" s="196"/>
      <c r="N141" s="13"/>
    </row>
    <row r="142" spans="1:15" s="12" customFormat="1" x14ac:dyDescent="0.2">
      <c r="A142" s="14">
        <v>140</v>
      </c>
      <c r="B142" s="15"/>
      <c r="C142" s="15"/>
      <c r="D142" s="15"/>
      <c r="E142" s="18"/>
      <c r="F142" s="40"/>
      <c r="G142" s="19"/>
      <c r="H142" s="24"/>
      <c r="I142" s="24"/>
      <c r="J142" s="17"/>
      <c r="K142" s="20"/>
      <c r="L142" s="23"/>
      <c r="M142" s="196"/>
      <c r="N142" s="13"/>
    </row>
    <row r="143" spans="1:15" s="12" customFormat="1" x14ac:dyDescent="0.2">
      <c r="A143" s="14">
        <v>141</v>
      </c>
      <c r="B143" s="15"/>
      <c r="C143" s="15"/>
      <c r="D143" s="15"/>
      <c r="E143" s="18"/>
      <c r="F143" s="40"/>
      <c r="G143" s="19"/>
      <c r="H143" s="24"/>
      <c r="I143" s="24"/>
      <c r="J143" s="17"/>
      <c r="K143" s="20"/>
      <c r="L143" s="23"/>
    </row>
    <row r="144" spans="1:15" s="12" customFormat="1" x14ac:dyDescent="0.2">
      <c r="A144" s="14">
        <v>142</v>
      </c>
      <c r="B144" s="15"/>
      <c r="C144" s="15"/>
      <c r="D144" s="15"/>
      <c r="E144" s="18"/>
      <c r="F144" s="40"/>
      <c r="G144" s="19"/>
      <c r="H144" s="24"/>
      <c r="I144" s="24"/>
      <c r="J144" s="17"/>
      <c r="K144" s="20"/>
      <c r="L144" s="23"/>
      <c r="M144" s="197"/>
      <c r="N144" s="13"/>
      <c r="O144" s="13"/>
    </row>
    <row r="145" spans="1:15" s="12" customFormat="1" x14ac:dyDescent="0.2">
      <c r="A145" s="14">
        <v>143</v>
      </c>
      <c r="B145" s="15"/>
      <c r="C145" s="15"/>
      <c r="D145" s="15"/>
      <c r="E145" s="18"/>
      <c r="F145" s="40"/>
      <c r="G145" s="19"/>
      <c r="H145" s="24"/>
      <c r="I145" s="24"/>
      <c r="J145" s="17"/>
      <c r="K145" s="20"/>
      <c r="L145" s="23"/>
      <c r="M145" s="196"/>
      <c r="N145" s="13"/>
    </row>
    <row r="146" spans="1:15" s="12" customFormat="1" x14ac:dyDescent="0.2">
      <c r="A146" s="14">
        <v>144</v>
      </c>
      <c r="B146" s="15"/>
      <c r="C146" s="15"/>
      <c r="D146" s="15"/>
      <c r="E146" s="18"/>
      <c r="F146" s="40"/>
      <c r="G146" s="19"/>
      <c r="H146" s="24"/>
      <c r="I146" s="24"/>
      <c r="J146" s="17"/>
      <c r="K146" s="20"/>
      <c r="L146" s="23"/>
      <c r="N146" s="13"/>
    </row>
    <row r="147" spans="1:15" s="12" customFormat="1" x14ac:dyDescent="0.2">
      <c r="A147" s="14">
        <v>145</v>
      </c>
      <c r="B147" s="15"/>
      <c r="C147" s="15"/>
      <c r="D147" s="15"/>
      <c r="E147" s="18"/>
      <c r="F147" s="40"/>
      <c r="G147" s="19"/>
      <c r="H147" s="24"/>
      <c r="I147" s="24"/>
      <c r="J147" s="17"/>
      <c r="K147" s="20"/>
      <c r="L147" s="23"/>
    </row>
    <row r="148" spans="1:15" s="12" customFormat="1" x14ac:dyDescent="0.2">
      <c r="A148" s="14">
        <v>146</v>
      </c>
      <c r="B148" s="15"/>
      <c r="C148" s="15"/>
      <c r="D148" s="15"/>
      <c r="E148" s="18"/>
      <c r="F148" s="40"/>
      <c r="G148" s="19"/>
      <c r="H148" s="24"/>
      <c r="I148" s="24"/>
      <c r="J148" s="17"/>
      <c r="K148" s="20"/>
      <c r="L148" s="23"/>
    </row>
    <row r="149" spans="1:15" s="12" customFormat="1" x14ac:dyDescent="0.2">
      <c r="A149" s="14">
        <v>147</v>
      </c>
      <c r="B149" s="15"/>
      <c r="C149" s="15"/>
      <c r="D149" s="15"/>
      <c r="E149" s="18"/>
      <c r="F149" s="40"/>
      <c r="G149" s="19"/>
      <c r="H149" s="24"/>
      <c r="I149" s="24"/>
      <c r="J149" s="17"/>
      <c r="K149" s="20"/>
      <c r="L149" s="23"/>
    </row>
    <row r="150" spans="1:15" s="12" customFormat="1" x14ac:dyDescent="0.2">
      <c r="A150" s="14">
        <v>148</v>
      </c>
      <c r="B150" s="15"/>
      <c r="C150" s="15"/>
      <c r="D150" s="15"/>
      <c r="E150" s="18"/>
      <c r="F150" s="40"/>
      <c r="G150" s="19"/>
      <c r="H150" s="24"/>
      <c r="I150" s="24"/>
      <c r="J150" s="17"/>
      <c r="K150" s="20"/>
      <c r="L150" s="23"/>
    </row>
    <row r="151" spans="1:15" s="12" customFormat="1" x14ac:dyDescent="0.2">
      <c r="A151" s="14">
        <v>149</v>
      </c>
      <c r="B151" s="15"/>
      <c r="C151" s="15"/>
      <c r="D151" s="15"/>
      <c r="E151" s="18"/>
      <c r="F151" s="40"/>
      <c r="G151" s="19"/>
      <c r="H151" s="24"/>
      <c r="I151" s="24"/>
      <c r="J151" s="17"/>
      <c r="K151" s="20"/>
      <c r="L151" s="23"/>
    </row>
    <row r="152" spans="1:15" s="12" customFormat="1" x14ac:dyDescent="0.2">
      <c r="A152" s="14">
        <v>150</v>
      </c>
      <c r="B152" s="15"/>
      <c r="C152" s="15"/>
      <c r="D152" s="15"/>
      <c r="E152" s="18"/>
      <c r="F152" s="40"/>
      <c r="G152" s="19"/>
      <c r="H152" s="24"/>
      <c r="I152" s="24"/>
      <c r="J152" s="17"/>
      <c r="K152" s="20"/>
      <c r="L152" s="23"/>
    </row>
    <row r="153" spans="1:15" s="12" customFormat="1" x14ac:dyDescent="0.2">
      <c r="A153" s="14">
        <v>151</v>
      </c>
      <c r="B153" s="15"/>
      <c r="C153" s="15"/>
      <c r="D153" s="15"/>
      <c r="E153" s="18"/>
      <c r="F153" s="40"/>
      <c r="G153" s="19"/>
      <c r="H153" s="24"/>
      <c r="I153" s="24"/>
      <c r="J153" s="17"/>
      <c r="K153" s="20"/>
      <c r="L153" s="23"/>
      <c r="N153" s="13"/>
    </row>
    <row r="154" spans="1:15" s="12" customFormat="1" x14ac:dyDescent="0.2">
      <c r="A154" s="14">
        <v>152</v>
      </c>
      <c r="B154" s="15"/>
      <c r="C154" s="15"/>
      <c r="D154" s="15"/>
      <c r="E154" s="18"/>
      <c r="F154" s="40"/>
      <c r="G154" s="19"/>
      <c r="H154" s="24"/>
      <c r="I154" s="24"/>
      <c r="J154" s="17"/>
      <c r="K154" s="20"/>
      <c r="L154" s="23"/>
      <c r="N154" s="13"/>
    </row>
    <row r="155" spans="1:15" s="12" customFormat="1" x14ac:dyDescent="0.2">
      <c r="A155" s="14">
        <v>153</v>
      </c>
      <c r="B155" s="15"/>
      <c r="C155" s="15"/>
      <c r="D155" s="15"/>
      <c r="E155" s="18"/>
      <c r="F155" s="40"/>
      <c r="G155" s="19"/>
      <c r="H155" s="24"/>
      <c r="I155" s="24"/>
      <c r="J155" s="17"/>
      <c r="K155" s="20"/>
      <c r="L155" s="23"/>
      <c r="N155" s="13"/>
    </row>
    <row r="156" spans="1:15" s="12" customFormat="1" x14ac:dyDescent="0.2">
      <c r="A156" s="14">
        <v>154</v>
      </c>
      <c r="B156" s="15"/>
      <c r="C156" s="15"/>
      <c r="D156" s="15"/>
      <c r="E156" s="18"/>
      <c r="F156" s="40"/>
      <c r="G156" s="19"/>
      <c r="H156" s="24"/>
      <c r="I156" s="24"/>
      <c r="J156" s="17"/>
      <c r="K156" s="20"/>
      <c r="L156" s="23"/>
      <c r="N156" s="13"/>
    </row>
    <row r="157" spans="1:15" s="12" customFormat="1" x14ac:dyDescent="0.2">
      <c r="A157" s="14">
        <v>155</v>
      </c>
      <c r="B157" s="15"/>
      <c r="C157" s="15"/>
      <c r="D157" s="15"/>
      <c r="E157" s="18"/>
      <c r="F157" s="40"/>
      <c r="G157" s="19"/>
      <c r="H157" s="24"/>
      <c r="I157" s="24"/>
      <c r="J157" s="17"/>
      <c r="K157" s="20"/>
      <c r="L157" s="23"/>
      <c r="N157" s="13"/>
    </row>
    <row r="158" spans="1:15" s="12" customFormat="1" x14ac:dyDescent="0.2">
      <c r="A158" s="14">
        <v>156</v>
      </c>
      <c r="B158" s="15"/>
      <c r="C158" s="15"/>
      <c r="D158" s="15"/>
      <c r="E158" s="18"/>
      <c r="F158" s="40"/>
      <c r="G158" s="19"/>
      <c r="H158" s="24"/>
      <c r="I158" s="24"/>
      <c r="J158" s="17"/>
      <c r="K158" s="20"/>
      <c r="L158" s="23"/>
      <c r="N158" s="13"/>
    </row>
    <row r="159" spans="1:15" s="12" customFormat="1" x14ac:dyDescent="0.2">
      <c r="A159" s="14">
        <v>157</v>
      </c>
      <c r="B159" s="15"/>
      <c r="C159" s="15"/>
      <c r="D159" s="15"/>
      <c r="E159" s="18"/>
      <c r="F159" s="40"/>
      <c r="G159" s="19"/>
      <c r="H159" s="24"/>
      <c r="I159" s="24"/>
      <c r="J159" s="17"/>
      <c r="K159" s="20"/>
      <c r="L159" s="23"/>
      <c r="M159" s="25"/>
      <c r="N159" s="13"/>
      <c r="O159" s="13"/>
    </row>
    <row r="160" spans="1:15" s="12" customFormat="1" x14ac:dyDescent="0.2">
      <c r="A160" s="14">
        <v>158</v>
      </c>
      <c r="B160" s="15"/>
      <c r="C160" s="15"/>
      <c r="D160" s="15"/>
      <c r="E160" s="18"/>
      <c r="F160" s="40"/>
      <c r="G160" s="19"/>
      <c r="H160" s="24"/>
      <c r="I160" s="24"/>
      <c r="J160" s="17"/>
      <c r="K160" s="20"/>
      <c r="L160" s="23"/>
    </row>
    <row r="161" spans="1:15" s="12" customFormat="1" x14ac:dyDescent="0.2">
      <c r="A161" s="14">
        <v>159</v>
      </c>
      <c r="B161" s="15"/>
      <c r="C161" s="15"/>
      <c r="D161" s="15"/>
      <c r="E161" s="18"/>
      <c r="F161" s="40"/>
      <c r="G161" s="19"/>
      <c r="H161" s="24"/>
      <c r="I161" s="24"/>
      <c r="J161" s="17"/>
      <c r="K161" s="20"/>
      <c r="L161" s="23"/>
      <c r="M161" s="27"/>
      <c r="N161" s="13"/>
      <c r="O161" s="13"/>
    </row>
    <row r="162" spans="1:15" s="12" customFormat="1" x14ac:dyDescent="0.2">
      <c r="A162" s="14">
        <v>160</v>
      </c>
      <c r="B162" s="15"/>
      <c r="C162" s="15"/>
      <c r="D162" s="15"/>
      <c r="E162" s="18"/>
      <c r="F162" s="40"/>
      <c r="G162" s="19"/>
      <c r="H162" s="24"/>
      <c r="I162" s="24"/>
      <c r="J162" s="17"/>
      <c r="K162" s="20"/>
      <c r="L162" s="23"/>
      <c r="M162" s="26"/>
      <c r="N162" s="13"/>
      <c r="O162" s="13"/>
    </row>
    <row r="163" spans="1:15" s="12" customFormat="1" x14ac:dyDescent="0.2">
      <c r="A163" s="14">
        <v>161</v>
      </c>
      <c r="B163" s="15"/>
      <c r="C163" s="15"/>
      <c r="D163" s="15"/>
      <c r="E163" s="18"/>
      <c r="F163" s="40"/>
      <c r="G163" s="19"/>
      <c r="H163" s="24"/>
      <c r="I163" s="24"/>
      <c r="J163" s="17"/>
      <c r="K163" s="20"/>
      <c r="L163" s="23"/>
      <c r="M163" s="26"/>
      <c r="N163" s="13"/>
    </row>
    <row r="164" spans="1:15" s="12" customFormat="1" x14ac:dyDescent="0.2">
      <c r="A164" s="14">
        <v>162</v>
      </c>
      <c r="B164" s="15"/>
      <c r="C164" s="15"/>
      <c r="D164" s="15"/>
      <c r="E164" s="18"/>
      <c r="F164" s="40"/>
      <c r="G164" s="19"/>
      <c r="H164" s="24"/>
      <c r="I164" s="24"/>
      <c r="J164" s="17"/>
      <c r="K164" s="20"/>
      <c r="L164" s="23"/>
      <c r="N164" s="13"/>
      <c r="O164" s="13"/>
    </row>
    <row r="165" spans="1:15" s="12" customFormat="1" x14ac:dyDescent="0.2">
      <c r="A165" s="14">
        <v>163</v>
      </c>
      <c r="B165" s="15"/>
      <c r="C165" s="15"/>
      <c r="D165" s="15"/>
      <c r="E165" s="18"/>
      <c r="F165" s="40"/>
      <c r="G165" s="19"/>
      <c r="H165" s="24"/>
      <c r="I165" s="24"/>
      <c r="J165" s="17"/>
      <c r="K165" s="20"/>
      <c r="L165" s="23"/>
      <c r="N165" s="13"/>
      <c r="O165" s="13"/>
    </row>
    <row r="166" spans="1:15" x14ac:dyDescent="0.2">
      <c r="H166" s="31"/>
      <c r="I166" s="31"/>
      <c r="M166" s="34"/>
    </row>
    <row r="167" spans="1:15" x14ac:dyDescent="0.2">
      <c r="H167" s="31"/>
      <c r="I167" s="31"/>
      <c r="M167" s="34"/>
    </row>
    <row r="168" spans="1:15" x14ac:dyDescent="0.2">
      <c r="H168" s="31"/>
      <c r="I168" s="31"/>
      <c r="M168" s="34"/>
    </row>
    <row r="169" spans="1:15" x14ac:dyDescent="0.2">
      <c r="H169" s="31"/>
      <c r="I169" s="31"/>
    </row>
    <row r="170" spans="1:15" x14ac:dyDescent="0.2">
      <c r="H170" s="31"/>
      <c r="I170" s="31"/>
    </row>
  </sheetData>
  <conditionalFormatting sqref="E17:E19 I17:L23 H18:H23 C24:E24 A30:E165 G24:L165 A166:L1048576 G6:L6 K2:K6 A2:E3 C6:E6 C11:E16 B11:B24 F11:F165 G11:L16 G11:G24 K11:K24 I2:L3 F2:G6 I5:L5 B4:B6 B25:E29 A4:A29 L7:L10 D5:E5">
    <cfRule type="expression" dxfId="20" priority="36">
      <formula>IF($K2="Closed",1,0)</formula>
    </cfRule>
  </conditionalFormatting>
  <conditionalFormatting sqref="H17">
    <cfRule type="expression" dxfId="19" priority="33">
      <formula>IF($K17="Closed",1,0)</formula>
    </cfRule>
  </conditionalFormatting>
  <conditionalFormatting sqref="C17:D23">
    <cfRule type="expression" dxfId="18" priority="32">
      <formula>IF($K17="Closed",1,0)</formula>
    </cfRule>
  </conditionalFormatting>
  <conditionalFormatting sqref="E20:E23">
    <cfRule type="expression" dxfId="17" priority="23">
      <formula>IF($K20="Closed",1,0)</formula>
    </cfRule>
  </conditionalFormatting>
  <conditionalFormatting sqref="E4">
    <cfRule type="expression" dxfId="16" priority="21">
      <formula>IF($K4="Closed",1,0)</formula>
    </cfRule>
  </conditionalFormatting>
  <conditionalFormatting sqref="D7">
    <cfRule type="expression" dxfId="15" priority="7">
      <formula>IF($K7="Closed",1,0)</formula>
    </cfRule>
  </conditionalFormatting>
  <conditionalFormatting sqref="D4">
    <cfRule type="expression" dxfId="14" priority="15">
      <formula>IF($K4="Closed",1,0)</formula>
    </cfRule>
  </conditionalFormatting>
  <conditionalFormatting sqref="C4">
    <cfRule type="expression" dxfId="13" priority="14">
      <formula>IF($K4="Closed",1,0)</formula>
    </cfRule>
  </conditionalFormatting>
  <conditionalFormatting sqref="E7:G8 I7:K8 B7:C8">
    <cfRule type="expression" dxfId="12" priority="13">
      <formula>IF($K7="Closed",1,0)</formula>
    </cfRule>
  </conditionalFormatting>
  <conditionalFormatting sqref="H2">
    <cfRule type="expression" dxfId="11" priority="12">
      <formula>IF($K2="Closed",1,0)</formula>
    </cfRule>
  </conditionalFormatting>
  <conditionalFormatting sqref="C5">
    <cfRule type="expression" dxfId="10" priority="8">
      <formula>IF($K5="Closed",1,0)</formula>
    </cfRule>
  </conditionalFormatting>
  <conditionalFormatting sqref="B9:K10">
    <cfRule type="expression" dxfId="9" priority="9">
      <formula>IF($K9="Closed",1,0)</formula>
    </cfRule>
  </conditionalFormatting>
  <conditionalFormatting sqref="D8">
    <cfRule type="expression" dxfId="8" priority="6">
      <formula>IF($K8="Closed",1,0)</formula>
    </cfRule>
  </conditionalFormatting>
  <conditionalFormatting sqref="H7">
    <cfRule type="expression" dxfId="7" priority="5">
      <formula>IF($K7="Closed",1,0)</formula>
    </cfRule>
  </conditionalFormatting>
  <conditionalFormatting sqref="H8">
    <cfRule type="expression" dxfId="6" priority="4">
      <formula>IF($K8="Closed",1,0)</formula>
    </cfRule>
  </conditionalFormatting>
  <conditionalFormatting sqref="H5">
    <cfRule type="expression" dxfId="5" priority="3">
      <formula>IF($K5="Closed",1,0)</formula>
    </cfRule>
  </conditionalFormatting>
  <conditionalFormatting sqref="H4">
    <cfRule type="expression" dxfId="4" priority="2">
      <formula>IF($K4="Closed",1,0)</formula>
    </cfRule>
  </conditionalFormatting>
  <conditionalFormatting sqref="H3">
    <cfRule type="expression" dxfId="3" priority="1">
      <formula>IF($K3="Closed",1,0)</formula>
    </cfRule>
  </conditionalFormatting>
  <printOptions horizontalCentered="1"/>
  <pageMargins left="0.39370078740157483" right="0.39370078740157483" top="0.19685039370078741" bottom="0.78740157480314965" header="0.31496062992125984" footer="0.31496062992125984"/>
  <pageSetup paperSize="9" scale="78" fitToHeight="0" orientation="landscape" r:id="rId1"/>
  <headerFooter>
    <oddFooter>&amp;L&amp;8Prozessoptimierung | Kst.132 | Name&amp;C&amp;8&amp;F&amp;R&amp;8&amp;P von &amp;N</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Munka1">
    <tabColor theme="4" tint="0.39997558519241921"/>
    <outlinePr summaryBelow="0" summaryRight="0"/>
  </sheetPr>
  <dimension ref="A1:AE674"/>
  <sheetViews>
    <sheetView showGridLines="0" zoomScale="85" zoomScaleNormal="85" workbookViewId="0">
      <pane xSplit="1" ySplit="31" topLeftCell="B32" activePane="bottomRight" state="frozen"/>
      <selection pane="topRight" activeCell="B1" sqref="B1"/>
      <selection pane="bottomLeft" activeCell="A32" sqref="A32"/>
      <selection pane="bottomRight" activeCell="I40" sqref="I40"/>
    </sheetView>
  </sheetViews>
  <sheetFormatPr defaultColWidth="14.42578125" defaultRowHeight="15.75" customHeight="1" x14ac:dyDescent="0.2"/>
  <cols>
    <col min="1" max="1" width="10.85546875" style="106" customWidth="1"/>
    <col min="2" max="2" width="8.140625" style="79" customWidth="1"/>
    <col min="3" max="3" width="14.42578125" style="80"/>
    <col min="4" max="4" width="6.7109375" style="79" customWidth="1"/>
    <col min="5" max="5" width="10.5703125" style="80" customWidth="1"/>
    <col min="6" max="6" width="10" style="107" customWidth="1"/>
    <col min="7" max="7" width="14.42578125" style="115"/>
    <col min="8" max="8" width="7.7109375" style="82" bestFit="1" customWidth="1"/>
    <col min="9" max="9" width="8.85546875" style="81" bestFit="1" customWidth="1"/>
    <col min="10" max="10" width="10.42578125" style="81" bestFit="1" customWidth="1"/>
    <col min="11" max="12" width="10.42578125" style="81" customWidth="1"/>
    <col min="13" max="14" width="13.85546875" style="81" bestFit="1" customWidth="1"/>
    <col min="15" max="15" width="9.42578125" style="81" customWidth="1"/>
    <col min="16" max="16" width="13.85546875" style="116" bestFit="1" customWidth="1"/>
    <col min="17" max="17" width="7.42578125" customWidth="1"/>
    <col min="18" max="18" width="19" bestFit="1" customWidth="1"/>
    <col min="20" max="20" width="17.140625" customWidth="1"/>
  </cols>
  <sheetData>
    <row r="1" spans="1:31" ht="30" customHeight="1" thickBot="1" x14ac:dyDescent="0.25">
      <c r="A1" s="91" t="s">
        <v>0</v>
      </c>
      <c r="B1" s="92" t="s">
        <v>1</v>
      </c>
      <c r="C1" s="93" t="s">
        <v>3</v>
      </c>
      <c r="D1" s="94" t="s">
        <v>4</v>
      </c>
      <c r="E1" s="95" t="s">
        <v>9</v>
      </c>
      <c r="F1" s="100" t="s">
        <v>72</v>
      </c>
      <c r="G1" s="108" t="s">
        <v>2</v>
      </c>
      <c r="H1" s="96" t="s">
        <v>93</v>
      </c>
      <c r="I1" s="97" t="s">
        <v>89</v>
      </c>
      <c r="J1" s="98" t="s">
        <v>94</v>
      </c>
      <c r="K1" s="98" t="s">
        <v>87</v>
      </c>
      <c r="L1" s="98" t="s">
        <v>95</v>
      </c>
      <c r="M1" s="98" t="s">
        <v>88</v>
      </c>
      <c r="N1" s="98" t="s">
        <v>96</v>
      </c>
      <c r="O1" s="98" t="s">
        <v>10</v>
      </c>
      <c r="P1" s="99" t="s">
        <v>12</v>
      </c>
      <c r="Q1" s="4"/>
      <c r="R1" s="211" t="s">
        <v>98</v>
      </c>
      <c r="S1" s="212"/>
      <c r="T1" s="2"/>
      <c r="U1" s="3"/>
      <c r="V1" s="3"/>
      <c r="W1" s="2"/>
      <c r="X1" s="2"/>
      <c r="Y1" s="2"/>
      <c r="Z1" s="2"/>
      <c r="AA1" s="2"/>
      <c r="AB1" s="2"/>
      <c r="AC1" s="2"/>
      <c r="AD1" s="2"/>
      <c r="AE1" s="2"/>
    </row>
    <row r="2" spans="1:31" ht="12.75" x14ac:dyDescent="0.2">
      <c r="A2" s="101">
        <v>44622</v>
      </c>
      <c r="B2" s="83" t="s">
        <v>36</v>
      </c>
      <c r="C2" s="84">
        <v>50</v>
      </c>
      <c r="D2" s="85">
        <v>0</v>
      </c>
      <c r="E2" s="86">
        <v>0</v>
      </c>
      <c r="F2" s="86">
        <v>0</v>
      </c>
      <c r="G2" s="109">
        <v>50</v>
      </c>
      <c r="H2" s="87">
        <v>0</v>
      </c>
      <c r="I2" s="88">
        <f t="shared" ref="I2:I8" si="0">-G2+C2</f>
        <v>0</v>
      </c>
      <c r="J2" s="89">
        <v>0</v>
      </c>
      <c r="K2" s="90">
        <v>0</v>
      </c>
      <c r="L2" s="90">
        <v>0</v>
      </c>
      <c r="M2" s="90">
        <v>0</v>
      </c>
      <c r="N2" s="90">
        <v>0</v>
      </c>
      <c r="O2" s="90">
        <v>0</v>
      </c>
      <c r="P2" s="110" t="s">
        <v>11</v>
      </c>
      <c r="R2" s="119" t="s">
        <v>97</v>
      </c>
      <c r="S2" s="120">
        <f>S3/(10000*0.02)</f>
        <v>7.2649999999999978E-2</v>
      </c>
    </row>
    <row r="3" spans="1:31" ht="12.75" x14ac:dyDescent="0.2">
      <c r="A3" s="102">
        <v>44622</v>
      </c>
      <c r="B3" s="61" t="s">
        <v>104</v>
      </c>
      <c r="C3" s="62">
        <v>45.96</v>
      </c>
      <c r="D3" s="63">
        <v>1021</v>
      </c>
      <c r="E3" s="64">
        <v>-2.17</v>
      </c>
      <c r="F3" s="103">
        <v>0.51</v>
      </c>
      <c r="G3" s="111">
        <f>C2</f>
        <v>50</v>
      </c>
      <c r="H3" s="68">
        <f t="shared" ref="H3:H8" si="1">D3+H2</f>
        <v>1021</v>
      </c>
      <c r="I3" s="65">
        <f t="shared" si="0"/>
        <v>-4.0399999999999991</v>
      </c>
      <c r="J3" s="66">
        <f t="shared" ref="J3:J8" si="2">I3+J2</f>
        <v>-4.0399999999999991</v>
      </c>
      <c r="K3" s="67">
        <f>E3-O3</f>
        <v>-4.0399999999999991</v>
      </c>
      <c r="L3" s="67">
        <f>L2+K3</f>
        <v>-4.0399999999999991</v>
      </c>
      <c r="M3" s="67">
        <f>F3-O3</f>
        <v>-1.3599999999999992</v>
      </c>
      <c r="N3" s="67">
        <f>N2+M3</f>
        <v>-1.3599999999999992</v>
      </c>
      <c r="O3" s="67">
        <f>E3-I3</f>
        <v>1.8699999999999992</v>
      </c>
      <c r="P3" s="112">
        <f>O3/0.02/D3*100</f>
        <v>9.1576885406464203</v>
      </c>
      <c r="R3" s="119" t="s">
        <v>82</v>
      </c>
      <c r="S3" s="121">
        <f>SUM(F:F)-S13</f>
        <v>14.529999999999996</v>
      </c>
    </row>
    <row r="4" spans="1:31" ht="12.75" x14ac:dyDescent="0.2">
      <c r="A4" s="102">
        <v>44624</v>
      </c>
      <c r="B4" s="69" t="s">
        <v>104</v>
      </c>
      <c r="C4" s="62">
        <v>50.93</v>
      </c>
      <c r="D4" s="70">
        <v>2057</v>
      </c>
      <c r="E4" s="71">
        <v>7.51</v>
      </c>
      <c r="F4" s="71">
        <v>11.82</v>
      </c>
      <c r="G4" s="111">
        <f t="shared" ref="G4:G8" si="3">C3</f>
        <v>45.96</v>
      </c>
      <c r="H4" s="68">
        <f t="shared" si="1"/>
        <v>3078</v>
      </c>
      <c r="I4" s="65">
        <f t="shared" si="0"/>
        <v>4.9699999999999989</v>
      </c>
      <c r="J4" s="66">
        <f t="shared" si="2"/>
        <v>0.92999999999999972</v>
      </c>
      <c r="K4" s="67">
        <f t="shared" ref="K4" si="4">E4-O4</f>
        <v>4.9699999999999989</v>
      </c>
      <c r="L4" s="67">
        <f t="shared" ref="L4:L8" si="5">L3+K4</f>
        <v>0.92999999999999972</v>
      </c>
      <c r="M4" s="67">
        <f t="shared" ref="M4" si="6">F4-O4</f>
        <v>9.2799999999999994</v>
      </c>
      <c r="N4" s="67">
        <f t="shared" ref="N4:N8" si="7">N3+M4</f>
        <v>7.92</v>
      </c>
      <c r="O4" s="67">
        <f t="shared" ref="O4" si="8">E4-I4</f>
        <v>2.5400000000000009</v>
      </c>
      <c r="P4" s="112">
        <f t="shared" ref="P4" si="9">O4/0.02/D4*100</f>
        <v>6.1740398638794378</v>
      </c>
      <c r="R4" s="119" t="s">
        <v>86</v>
      </c>
      <c r="S4" s="122">
        <f>S3/S22*100/0.02</f>
        <v>14.150759641604981</v>
      </c>
    </row>
    <row r="5" spans="1:31" ht="12.75" x14ac:dyDescent="0.2">
      <c r="A5" s="102">
        <v>44625</v>
      </c>
      <c r="B5" s="69" t="s">
        <v>73</v>
      </c>
      <c r="C5" s="62">
        <v>51.13</v>
      </c>
      <c r="D5" s="70">
        <v>0</v>
      </c>
      <c r="E5" s="86">
        <v>0</v>
      </c>
      <c r="F5" s="86">
        <v>0</v>
      </c>
      <c r="G5" s="111">
        <f t="shared" si="3"/>
        <v>50.93</v>
      </c>
      <c r="H5" s="68">
        <f t="shared" si="1"/>
        <v>3078</v>
      </c>
      <c r="I5" s="65">
        <f t="shared" si="0"/>
        <v>0.20000000000000284</v>
      </c>
      <c r="J5" s="66">
        <f t="shared" si="2"/>
        <v>1.1300000000000026</v>
      </c>
      <c r="K5" s="67">
        <v>0</v>
      </c>
      <c r="L5" s="67">
        <f t="shared" si="5"/>
        <v>0.92999999999999972</v>
      </c>
      <c r="M5" s="67">
        <v>0</v>
      </c>
      <c r="N5" s="67">
        <f t="shared" si="7"/>
        <v>7.92</v>
      </c>
      <c r="O5" s="67">
        <v>0</v>
      </c>
      <c r="P5" s="67">
        <v>0</v>
      </c>
      <c r="R5" s="213" t="s">
        <v>99</v>
      </c>
      <c r="S5" s="214"/>
    </row>
    <row r="6" spans="1:31" ht="12.75" x14ac:dyDescent="0.2">
      <c r="A6" s="102">
        <v>44625</v>
      </c>
      <c r="B6" s="61" t="s">
        <v>104</v>
      </c>
      <c r="C6" s="62">
        <v>59.01</v>
      </c>
      <c r="D6" s="63">
        <v>1023</v>
      </c>
      <c r="E6" s="64">
        <v>9.26</v>
      </c>
      <c r="F6" s="103">
        <v>7.82</v>
      </c>
      <c r="G6" s="111">
        <f t="shared" si="3"/>
        <v>51.13</v>
      </c>
      <c r="H6" s="68">
        <f t="shared" si="1"/>
        <v>4101</v>
      </c>
      <c r="I6" s="65">
        <f t="shared" si="0"/>
        <v>7.8799999999999955</v>
      </c>
      <c r="J6" s="66">
        <f t="shared" si="2"/>
        <v>9.009999999999998</v>
      </c>
      <c r="K6" s="67">
        <f t="shared" ref="K6:K7" si="10">E6-O6</f>
        <v>7.8799999999999955</v>
      </c>
      <c r="L6" s="67">
        <f t="shared" si="5"/>
        <v>8.8099999999999952</v>
      </c>
      <c r="M6" s="67">
        <f t="shared" ref="M6:M7" si="11">F6-O6</f>
        <v>6.4399999999999959</v>
      </c>
      <c r="N6" s="67">
        <f t="shared" si="7"/>
        <v>14.359999999999996</v>
      </c>
      <c r="O6" s="67">
        <f t="shared" ref="O6:O7" si="12">E6-I6</f>
        <v>1.3800000000000043</v>
      </c>
      <c r="P6" s="112">
        <f t="shared" ref="P6:P7" si="13">O6/0.02/D6*100</f>
        <v>6.7448680351906365</v>
      </c>
      <c r="R6" s="123" t="s">
        <v>6</v>
      </c>
      <c r="S6" s="124">
        <f>SUMIF(B:B,"FB",I:I)</f>
        <v>1.3400000000000034</v>
      </c>
      <c r="T6" s="5"/>
    </row>
    <row r="7" spans="1:31" ht="12.75" x14ac:dyDescent="0.2">
      <c r="A7" s="102">
        <v>44626</v>
      </c>
      <c r="B7" s="69" t="s">
        <v>104</v>
      </c>
      <c r="C7" s="62">
        <v>56.51</v>
      </c>
      <c r="D7" s="70">
        <v>1033</v>
      </c>
      <c r="E7" s="71">
        <v>-0.98</v>
      </c>
      <c r="F7" s="71">
        <v>1.69</v>
      </c>
      <c r="G7" s="111">
        <f t="shared" si="3"/>
        <v>59.01</v>
      </c>
      <c r="H7" s="68">
        <f t="shared" si="1"/>
        <v>5134</v>
      </c>
      <c r="I7" s="65">
        <f t="shared" si="0"/>
        <v>-2.5</v>
      </c>
      <c r="J7" s="66">
        <f t="shared" si="2"/>
        <v>6.509999999999998</v>
      </c>
      <c r="K7" s="67">
        <f t="shared" si="10"/>
        <v>-2.5</v>
      </c>
      <c r="L7" s="67">
        <f t="shared" si="5"/>
        <v>6.3099999999999952</v>
      </c>
      <c r="M7" s="67">
        <f t="shared" si="11"/>
        <v>0.16999999999999993</v>
      </c>
      <c r="N7" s="67">
        <f t="shared" si="7"/>
        <v>14.529999999999996</v>
      </c>
      <c r="O7" s="67">
        <f t="shared" si="12"/>
        <v>1.52</v>
      </c>
      <c r="P7" s="112">
        <f t="shared" si="13"/>
        <v>7.3572120038722169</v>
      </c>
      <c r="R7" s="125" t="s">
        <v>7</v>
      </c>
      <c r="S7" s="126">
        <f>SUMIF(B:B,"AR",I:I)</f>
        <v>0</v>
      </c>
      <c r="U7" s="1"/>
    </row>
    <row r="8" spans="1:31" ht="12.75" x14ac:dyDescent="0.2">
      <c r="A8" s="102">
        <v>44627</v>
      </c>
      <c r="B8" s="61" t="s">
        <v>85</v>
      </c>
      <c r="C8" s="62">
        <v>57.85</v>
      </c>
      <c r="D8" s="63">
        <v>0</v>
      </c>
      <c r="E8" s="86">
        <v>0</v>
      </c>
      <c r="F8" s="86">
        <v>0</v>
      </c>
      <c r="G8" s="111">
        <f t="shared" si="3"/>
        <v>56.51</v>
      </c>
      <c r="H8" s="68">
        <f t="shared" si="1"/>
        <v>5134</v>
      </c>
      <c r="I8" s="65">
        <f t="shared" si="0"/>
        <v>1.3400000000000034</v>
      </c>
      <c r="J8" s="66">
        <f t="shared" si="2"/>
        <v>7.8500000000000014</v>
      </c>
      <c r="K8" s="67">
        <v>0</v>
      </c>
      <c r="L8" s="67">
        <f t="shared" si="5"/>
        <v>6.3099999999999952</v>
      </c>
      <c r="M8" s="67">
        <v>0</v>
      </c>
      <c r="N8" s="67">
        <f t="shared" si="7"/>
        <v>14.529999999999996</v>
      </c>
      <c r="O8" s="67">
        <v>0</v>
      </c>
      <c r="P8" s="67">
        <v>0</v>
      </c>
      <c r="R8" s="127" t="s">
        <v>8</v>
      </c>
      <c r="S8" s="128">
        <f>SUMIF(B:B,"LB",I:I)</f>
        <v>0.20000000000000284</v>
      </c>
      <c r="U8" s="1"/>
    </row>
    <row r="9" spans="1:31" ht="12.75" x14ac:dyDescent="0.2">
      <c r="A9" s="102"/>
      <c r="B9" s="61"/>
      <c r="C9" s="62"/>
      <c r="D9" s="63"/>
      <c r="E9" s="71"/>
      <c r="F9" s="71"/>
      <c r="G9" s="111"/>
      <c r="H9" s="68"/>
      <c r="I9" s="65"/>
      <c r="J9" s="66"/>
      <c r="K9" s="67"/>
      <c r="L9" s="67"/>
      <c r="M9" s="67"/>
      <c r="N9" s="67"/>
      <c r="O9" s="67"/>
      <c r="P9" s="67"/>
      <c r="R9" s="127" t="s">
        <v>13</v>
      </c>
      <c r="S9" s="128">
        <f>SUMIF(B:B,"FD",I:I)</f>
        <v>0</v>
      </c>
      <c r="U9" s="1"/>
    </row>
    <row r="10" spans="1:31" ht="13.5" thickBot="1" x14ac:dyDescent="0.25">
      <c r="A10" s="102"/>
      <c r="B10" s="61"/>
      <c r="C10" s="62"/>
      <c r="D10" s="63"/>
      <c r="E10" s="64"/>
      <c r="F10" s="103"/>
      <c r="G10" s="111"/>
      <c r="H10" s="68"/>
      <c r="I10" s="65"/>
      <c r="J10" s="66"/>
      <c r="K10" s="67"/>
      <c r="L10" s="67"/>
      <c r="M10" s="67"/>
      <c r="N10" s="67"/>
      <c r="O10" s="67"/>
      <c r="P10" s="112"/>
      <c r="R10" s="129" t="s">
        <v>14</v>
      </c>
      <c r="S10" s="130">
        <f>SUMIF(B:B,"OB",I:I)</f>
        <v>0</v>
      </c>
      <c r="U10" s="1"/>
    </row>
    <row r="11" spans="1:31" ht="13.5" thickBot="1" x14ac:dyDescent="0.25">
      <c r="A11" s="102"/>
      <c r="B11" s="69"/>
      <c r="C11" s="62"/>
      <c r="D11" s="70"/>
      <c r="E11" s="71"/>
      <c r="F11" s="71"/>
      <c r="G11" s="111"/>
      <c r="H11" s="68"/>
      <c r="I11" s="65"/>
      <c r="J11" s="66"/>
      <c r="K11" s="67"/>
      <c r="L11" s="67"/>
      <c r="M11" s="67"/>
      <c r="N11" s="67"/>
      <c r="O11" s="67"/>
      <c r="P11" s="112"/>
      <c r="R11" s="117" t="s">
        <v>18</v>
      </c>
      <c r="S11" s="118">
        <f>SUM(S6:S10)</f>
        <v>1.5400000000000063</v>
      </c>
      <c r="U11" s="1"/>
    </row>
    <row r="12" spans="1:31" ht="12.75" x14ac:dyDescent="0.2">
      <c r="A12" s="102"/>
      <c r="B12" s="69"/>
      <c r="C12" s="62"/>
      <c r="D12" s="70"/>
      <c r="E12" s="71"/>
      <c r="F12" s="71"/>
      <c r="G12" s="111"/>
      <c r="H12" s="68"/>
      <c r="I12" s="65"/>
      <c r="J12" s="66"/>
      <c r="K12" s="67"/>
      <c r="L12" s="67"/>
      <c r="M12" s="67"/>
      <c r="N12" s="67"/>
      <c r="O12" s="67"/>
      <c r="P12" s="67"/>
      <c r="R12" s="215" t="s">
        <v>10</v>
      </c>
      <c r="S12" s="216"/>
      <c r="U12" s="1"/>
    </row>
    <row r="13" spans="1:31" ht="12.75" x14ac:dyDescent="0.2">
      <c r="A13" s="102"/>
      <c r="B13" s="61"/>
      <c r="C13" s="62"/>
      <c r="D13" s="63"/>
      <c r="E13" s="64"/>
      <c r="F13" s="103"/>
      <c r="G13" s="111"/>
      <c r="H13" s="68"/>
      <c r="I13" s="65"/>
      <c r="J13" s="66"/>
      <c r="K13" s="67"/>
      <c r="L13" s="67"/>
      <c r="M13" s="67"/>
      <c r="N13" s="67"/>
      <c r="O13" s="67"/>
      <c r="P13" s="112"/>
      <c r="R13" s="131" t="s">
        <v>19</v>
      </c>
      <c r="S13" s="132">
        <f>SUM(O:O)</f>
        <v>7.3100000000000041</v>
      </c>
      <c r="U13" s="1"/>
    </row>
    <row r="14" spans="1:31" ht="13.5" thickBot="1" x14ac:dyDescent="0.25">
      <c r="A14" s="102"/>
      <c r="B14" s="69"/>
      <c r="C14" s="62"/>
      <c r="D14" s="70"/>
      <c r="E14" s="71"/>
      <c r="F14" s="71"/>
      <c r="G14" s="111"/>
      <c r="H14" s="68"/>
      <c r="I14" s="65"/>
      <c r="J14" s="66"/>
      <c r="K14" s="67"/>
      <c r="L14" s="67"/>
      <c r="M14" s="67"/>
      <c r="N14" s="67"/>
      <c r="O14" s="67"/>
      <c r="P14" s="67"/>
      <c r="R14" s="144" t="s">
        <v>15</v>
      </c>
      <c r="S14" s="145">
        <f>S13/0.02/S22*100</f>
        <v>7.1192052980132479</v>
      </c>
      <c r="U14" s="1"/>
    </row>
    <row r="15" spans="1:31" ht="13.5" thickBot="1" x14ac:dyDescent="0.25">
      <c r="A15" s="102"/>
      <c r="B15" s="69"/>
      <c r="C15" s="62"/>
      <c r="D15" s="70"/>
      <c r="E15" s="71"/>
      <c r="F15" s="71"/>
      <c r="G15" s="111"/>
      <c r="H15" s="68"/>
      <c r="I15" s="65"/>
      <c r="J15" s="66"/>
      <c r="K15" s="67"/>
      <c r="L15" s="67"/>
      <c r="M15" s="67"/>
      <c r="N15" s="67"/>
      <c r="O15" s="67"/>
      <c r="P15" s="67"/>
      <c r="R15" s="146" t="s">
        <v>20</v>
      </c>
      <c r="S15" s="147">
        <f>S11/S13</f>
        <v>0.21067031463748365</v>
      </c>
      <c r="U15" s="1"/>
    </row>
    <row r="16" spans="1:31" ht="12.75" x14ac:dyDescent="0.2">
      <c r="A16" s="102"/>
      <c r="B16" s="61"/>
      <c r="C16" s="62"/>
      <c r="D16" s="63"/>
      <c r="E16" s="64"/>
      <c r="F16" s="103"/>
      <c r="G16" s="111"/>
      <c r="H16" s="68"/>
      <c r="I16" s="65"/>
      <c r="J16" s="66"/>
      <c r="K16" s="67"/>
      <c r="L16" s="67"/>
      <c r="M16" s="67"/>
      <c r="N16" s="67"/>
      <c r="O16" s="67"/>
      <c r="P16" s="112"/>
      <c r="R16" s="215" t="s">
        <v>100</v>
      </c>
      <c r="S16" s="216"/>
      <c r="U16" s="1"/>
    </row>
    <row r="17" spans="1:21" ht="12.75" x14ac:dyDescent="0.2">
      <c r="A17" s="102"/>
      <c r="B17" s="69"/>
      <c r="C17" s="62"/>
      <c r="D17" s="70"/>
      <c r="E17" s="71"/>
      <c r="F17" s="71"/>
      <c r="G17" s="111"/>
      <c r="H17" s="68"/>
      <c r="I17" s="65"/>
      <c r="J17" s="66"/>
      <c r="K17" s="67"/>
      <c r="L17" s="67"/>
      <c r="M17" s="67"/>
      <c r="N17" s="67"/>
      <c r="O17" s="67"/>
      <c r="P17" s="67"/>
      <c r="R17" s="134" t="s">
        <v>5</v>
      </c>
      <c r="S17" s="135">
        <f>G2+SUM(I:I)</f>
        <v>57.85</v>
      </c>
      <c r="U17" s="1"/>
    </row>
    <row r="18" spans="1:21" ht="12.75" x14ac:dyDescent="0.2">
      <c r="A18" s="102"/>
      <c r="B18" s="61"/>
      <c r="C18" s="62"/>
      <c r="D18" s="63"/>
      <c r="E18" s="64"/>
      <c r="F18" s="103"/>
      <c r="G18" s="111"/>
      <c r="H18" s="68"/>
      <c r="I18" s="65"/>
      <c r="J18" s="66"/>
      <c r="K18" s="67"/>
      <c r="L18" s="67"/>
      <c r="M18" s="67"/>
      <c r="N18" s="67"/>
      <c r="O18" s="67"/>
      <c r="P18" s="112"/>
      <c r="R18" s="136" t="s">
        <v>103</v>
      </c>
      <c r="S18" s="137">
        <f>S17-$G$2</f>
        <v>7.8500000000000014</v>
      </c>
      <c r="U18" s="1"/>
    </row>
    <row r="19" spans="1:21" ht="12.75" x14ac:dyDescent="0.2">
      <c r="A19" s="102"/>
      <c r="B19" s="69"/>
      <c r="C19" s="62"/>
      <c r="D19" s="70"/>
      <c r="E19" s="71"/>
      <c r="F19" s="71"/>
      <c r="G19" s="111"/>
      <c r="H19" s="68"/>
      <c r="I19" s="65"/>
      <c r="J19" s="66"/>
      <c r="K19" s="67"/>
      <c r="L19" s="67"/>
      <c r="M19" s="67"/>
      <c r="N19" s="67"/>
      <c r="O19" s="67"/>
      <c r="P19" s="67"/>
      <c r="R19" s="138" t="s">
        <v>101</v>
      </c>
      <c r="S19" s="139">
        <f>SUM(I:I)/SUM(D:D)*100/0.02</f>
        <v>7.6451110245422687</v>
      </c>
      <c r="U19" s="1"/>
    </row>
    <row r="20" spans="1:21" ht="12.75" x14ac:dyDescent="0.2">
      <c r="A20" s="102"/>
      <c r="B20" s="61"/>
      <c r="C20" s="62"/>
      <c r="D20" s="63"/>
      <c r="E20" s="64"/>
      <c r="F20" s="103"/>
      <c r="G20" s="111"/>
      <c r="H20" s="68"/>
      <c r="I20" s="65"/>
      <c r="J20" s="66"/>
      <c r="K20" s="67"/>
      <c r="L20" s="67"/>
      <c r="M20" s="67"/>
      <c r="N20" s="67"/>
      <c r="O20" s="67"/>
      <c r="P20" s="112"/>
      <c r="R20" s="138" t="s">
        <v>102</v>
      </c>
      <c r="S20" s="139">
        <f>(S17-$G$2-S8-S6-S7-S9-S10)/SUM(D:D)*100/0.02</f>
        <v>6.1453058044409774</v>
      </c>
      <c r="U20" s="1"/>
    </row>
    <row r="21" spans="1:21" ht="12.75" x14ac:dyDescent="0.2">
      <c r="A21" s="102"/>
      <c r="B21" s="69"/>
      <c r="C21" s="62"/>
      <c r="D21" s="70"/>
      <c r="E21" s="71"/>
      <c r="F21" s="71"/>
      <c r="G21" s="111"/>
      <c r="H21" s="68"/>
      <c r="I21" s="65"/>
      <c r="J21" s="66"/>
      <c r="K21" s="67"/>
      <c r="L21" s="67"/>
      <c r="M21" s="67"/>
      <c r="N21" s="67"/>
      <c r="O21" s="67"/>
      <c r="P21" s="67"/>
      <c r="R21" s="138" t="s">
        <v>17</v>
      </c>
      <c r="S21" s="140">
        <f>S20*0.05*S22/100</f>
        <v>15.774999999999991</v>
      </c>
      <c r="U21" s="1"/>
    </row>
    <row r="22" spans="1:21" ht="12.75" x14ac:dyDescent="0.2">
      <c r="A22" s="102"/>
      <c r="B22" s="61"/>
      <c r="C22" s="62"/>
      <c r="D22" s="63"/>
      <c r="E22" s="64"/>
      <c r="F22" s="103"/>
      <c r="G22" s="111"/>
      <c r="H22" s="68"/>
      <c r="I22" s="65"/>
      <c r="J22" s="66"/>
      <c r="K22" s="67"/>
      <c r="L22" s="67"/>
      <c r="M22" s="67"/>
      <c r="N22" s="67"/>
      <c r="O22" s="67"/>
      <c r="P22" s="112"/>
      <c r="R22" s="133" t="s">
        <v>16</v>
      </c>
      <c r="S22" s="141">
        <f>SUM(D:D)</f>
        <v>5134</v>
      </c>
      <c r="U22" s="1"/>
    </row>
    <row r="23" spans="1:21" ht="13.5" thickBot="1" x14ac:dyDescent="0.25">
      <c r="A23" s="102"/>
      <c r="B23" s="69"/>
      <c r="C23" s="62"/>
      <c r="D23" s="70"/>
      <c r="E23" s="71"/>
      <c r="F23" s="71"/>
      <c r="G23" s="111"/>
      <c r="H23" s="68"/>
      <c r="I23" s="65"/>
      <c r="J23" s="66"/>
      <c r="K23" s="67"/>
      <c r="L23" s="67"/>
      <c r="M23" s="67"/>
      <c r="N23" s="67"/>
      <c r="O23" s="67"/>
      <c r="P23" s="67"/>
      <c r="R23" s="142" t="s">
        <v>81</v>
      </c>
      <c r="S23" s="143">
        <f>COUNTIF(B:B,"NL2")</f>
        <v>4</v>
      </c>
      <c r="U23" s="1"/>
    </row>
    <row r="24" spans="1:21" ht="12.75" x14ac:dyDescent="0.2">
      <c r="A24" s="102"/>
      <c r="B24" s="61"/>
      <c r="C24" s="62"/>
      <c r="D24" s="63"/>
      <c r="E24" s="64"/>
      <c r="F24" s="103"/>
      <c r="G24" s="111"/>
      <c r="H24" s="68"/>
      <c r="I24" s="65"/>
      <c r="J24" s="66"/>
      <c r="K24" s="67"/>
      <c r="L24" s="67"/>
      <c r="M24" s="67"/>
      <c r="N24" s="67"/>
      <c r="O24" s="67"/>
      <c r="P24" s="112"/>
      <c r="U24" s="1"/>
    </row>
    <row r="25" spans="1:21" ht="12.75" x14ac:dyDescent="0.2">
      <c r="A25" s="102"/>
      <c r="B25" s="69"/>
      <c r="C25" s="62"/>
      <c r="D25" s="70"/>
      <c r="E25" s="71"/>
      <c r="F25" s="71"/>
      <c r="G25" s="111"/>
      <c r="H25" s="68"/>
      <c r="I25" s="65"/>
      <c r="J25" s="66"/>
      <c r="K25" s="67"/>
      <c r="L25" s="67"/>
      <c r="M25" s="67"/>
      <c r="N25" s="67"/>
      <c r="O25" s="67"/>
      <c r="P25" s="67"/>
      <c r="U25" s="1"/>
    </row>
    <row r="26" spans="1:21" ht="12.75" x14ac:dyDescent="0.2">
      <c r="A26" s="102"/>
      <c r="B26" s="69"/>
      <c r="C26" s="62"/>
      <c r="D26" s="70"/>
      <c r="E26" s="71"/>
      <c r="F26" s="71"/>
      <c r="G26" s="111"/>
      <c r="H26" s="68"/>
      <c r="I26" s="65"/>
      <c r="J26" s="66"/>
      <c r="K26" s="67"/>
      <c r="L26" s="67"/>
      <c r="M26" s="67"/>
      <c r="N26" s="67"/>
      <c r="O26" s="67"/>
      <c r="P26" s="67"/>
      <c r="U26" s="1"/>
    </row>
    <row r="27" spans="1:21" ht="12.75" x14ac:dyDescent="0.2">
      <c r="A27" s="102"/>
      <c r="B27" s="61"/>
      <c r="C27" s="62"/>
      <c r="D27" s="63"/>
      <c r="E27" s="64"/>
      <c r="F27" s="103"/>
      <c r="G27" s="111"/>
      <c r="H27" s="68"/>
      <c r="I27" s="65"/>
      <c r="J27" s="66"/>
      <c r="K27" s="67"/>
      <c r="L27" s="67"/>
      <c r="M27" s="67"/>
      <c r="N27" s="67"/>
      <c r="O27" s="67"/>
      <c r="P27" s="112"/>
      <c r="U27" s="1"/>
    </row>
    <row r="28" spans="1:21" ht="12.75" x14ac:dyDescent="0.2">
      <c r="A28" s="102"/>
      <c r="B28" s="61"/>
      <c r="C28" s="62"/>
      <c r="D28" s="63"/>
      <c r="E28" s="64"/>
      <c r="F28" s="103"/>
      <c r="G28" s="111"/>
      <c r="H28" s="68"/>
      <c r="I28" s="65"/>
      <c r="J28" s="66"/>
      <c r="K28" s="67"/>
      <c r="L28" s="67"/>
      <c r="M28" s="67"/>
      <c r="N28" s="67"/>
      <c r="O28" s="67"/>
      <c r="P28" s="112"/>
      <c r="U28" s="1"/>
    </row>
    <row r="29" spans="1:21" ht="12.75" x14ac:dyDescent="0.2">
      <c r="A29" s="102"/>
      <c r="B29" s="69"/>
      <c r="C29" s="62"/>
      <c r="D29" s="70"/>
      <c r="E29" s="71"/>
      <c r="F29" s="71"/>
      <c r="G29" s="111"/>
      <c r="H29" s="68"/>
      <c r="I29" s="65"/>
      <c r="J29" s="66"/>
      <c r="K29" s="67"/>
      <c r="L29" s="67"/>
      <c r="M29" s="67"/>
      <c r="N29" s="67"/>
      <c r="O29" s="67"/>
      <c r="P29" s="67"/>
      <c r="U29" s="1"/>
    </row>
    <row r="30" spans="1:21" ht="12.75" x14ac:dyDescent="0.2">
      <c r="A30" s="102"/>
      <c r="B30" s="61"/>
      <c r="C30" s="62"/>
      <c r="D30" s="63"/>
      <c r="E30" s="64"/>
      <c r="F30" s="103"/>
      <c r="G30" s="111"/>
      <c r="H30" s="68"/>
      <c r="I30" s="65"/>
      <c r="J30" s="66"/>
      <c r="K30" s="67"/>
      <c r="L30" s="67"/>
      <c r="M30" s="67"/>
      <c r="N30" s="67"/>
      <c r="O30" s="67"/>
      <c r="P30" s="112"/>
      <c r="U30" s="1"/>
    </row>
    <row r="31" spans="1:21" ht="12.75" x14ac:dyDescent="0.2">
      <c r="A31" s="102"/>
      <c r="B31" s="69"/>
      <c r="C31" s="62"/>
      <c r="D31" s="70"/>
      <c r="E31" s="71"/>
      <c r="F31" s="71"/>
      <c r="G31" s="111"/>
      <c r="H31" s="68"/>
      <c r="I31" s="65"/>
      <c r="J31" s="66"/>
      <c r="K31" s="67"/>
      <c r="L31" s="67"/>
      <c r="M31" s="67"/>
      <c r="N31" s="67"/>
      <c r="O31" s="67"/>
      <c r="P31" s="67"/>
      <c r="U31" s="1"/>
    </row>
    <row r="32" spans="1:21" ht="12.75" x14ac:dyDescent="0.2">
      <c r="A32" s="102"/>
      <c r="B32" s="61"/>
      <c r="C32" s="62"/>
      <c r="D32" s="63"/>
      <c r="E32" s="64"/>
      <c r="F32" s="103"/>
      <c r="G32" s="111"/>
      <c r="H32" s="68"/>
      <c r="I32" s="65"/>
      <c r="J32" s="66"/>
      <c r="K32" s="67"/>
      <c r="L32" s="67"/>
      <c r="M32" s="67"/>
      <c r="N32" s="67"/>
      <c r="O32" s="67"/>
      <c r="P32" s="112"/>
      <c r="U32" s="1"/>
    </row>
    <row r="33" spans="1:21" ht="12.75" x14ac:dyDescent="0.2">
      <c r="A33" s="102"/>
      <c r="B33" s="61"/>
      <c r="C33" s="62"/>
      <c r="D33" s="63"/>
      <c r="E33" s="64"/>
      <c r="F33" s="103"/>
      <c r="G33" s="111"/>
      <c r="H33" s="68"/>
      <c r="I33" s="65"/>
      <c r="J33" s="66"/>
      <c r="K33" s="67"/>
      <c r="L33" s="67"/>
      <c r="M33" s="67"/>
      <c r="N33" s="67"/>
      <c r="O33" s="67"/>
      <c r="P33" s="112"/>
      <c r="U33" s="1"/>
    </row>
    <row r="34" spans="1:21" ht="12.75" x14ac:dyDescent="0.2">
      <c r="A34" s="102"/>
      <c r="B34" s="61"/>
      <c r="C34" s="62"/>
      <c r="D34" s="63"/>
      <c r="E34" s="64"/>
      <c r="F34" s="103"/>
      <c r="G34" s="111"/>
      <c r="H34" s="68"/>
      <c r="I34" s="65"/>
      <c r="J34" s="66"/>
      <c r="K34" s="67"/>
      <c r="L34" s="67"/>
      <c r="M34" s="67"/>
      <c r="N34" s="67"/>
      <c r="O34" s="67"/>
      <c r="P34" s="112"/>
      <c r="U34" s="1"/>
    </row>
    <row r="35" spans="1:21" ht="12.75" x14ac:dyDescent="0.2">
      <c r="A35" s="102"/>
      <c r="B35" s="69"/>
      <c r="C35" s="62"/>
      <c r="D35" s="70"/>
      <c r="E35" s="71"/>
      <c r="F35" s="71"/>
      <c r="G35" s="111"/>
      <c r="H35" s="68"/>
      <c r="I35" s="65"/>
      <c r="J35" s="66"/>
      <c r="K35" s="67"/>
      <c r="L35" s="67"/>
      <c r="M35" s="67"/>
      <c r="N35" s="67"/>
      <c r="O35" s="67"/>
      <c r="P35" s="67"/>
      <c r="U35" s="1"/>
    </row>
    <row r="36" spans="1:21" ht="12.75" x14ac:dyDescent="0.2">
      <c r="A36" s="102"/>
      <c r="B36" s="69"/>
      <c r="C36" s="62"/>
      <c r="D36" s="70"/>
      <c r="E36" s="71"/>
      <c r="F36" s="71"/>
      <c r="G36" s="111"/>
      <c r="H36" s="68"/>
      <c r="I36" s="65"/>
      <c r="J36" s="66"/>
      <c r="K36" s="67"/>
      <c r="L36" s="67"/>
      <c r="M36" s="67"/>
      <c r="N36" s="67"/>
      <c r="O36" s="67"/>
      <c r="P36" s="67"/>
      <c r="U36" s="1"/>
    </row>
    <row r="37" spans="1:21" ht="12.75" x14ac:dyDescent="0.2">
      <c r="A37" s="102"/>
      <c r="B37" s="61"/>
      <c r="C37" s="62"/>
      <c r="D37" s="63"/>
      <c r="E37" s="64"/>
      <c r="F37" s="103"/>
      <c r="G37" s="111"/>
      <c r="H37" s="68"/>
      <c r="I37" s="65"/>
      <c r="J37" s="66"/>
      <c r="K37" s="67"/>
      <c r="L37" s="67"/>
      <c r="M37" s="67"/>
      <c r="N37" s="67"/>
      <c r="O37" s="67"/>
      <c r="P37" s="112"/>
      <c r="U37" s="1"/>
    </row>
    <row r="38" spans="1:21" ht="12.75" x14ac:dyDescent="0.2">
      <c r="A38" s="102"/>
      <c r="B38" s="69"/>
      <c r="C38" s="62"/>
      <c r="D38" s="70"/>
      <c r="E38" s="71"/>
      <c r="F38" s="71"/>
      <c r="G38" s="111"/>
      <c r="H38" s="68"/>
      <c r="I38" s="65"/>
      <c r="J38" s="66"/>
      <c r="K38" s="67"/>
      <c r="L38" s="67"/>
      <c r="M38" s="67"/>
      <c r="N38" s="67"/>
      <c r="O38" s="67"/>
      <c r="P38" s="67"/>
      <c r="U38" s="1"/>
    </row>
    <row r="39" spans="1:21" ht="12.75" x14ac:dyDescent="0.2">
      <c r="A39" s="102"/>
      <c r="B39" s="61"/>
      <c r="C39" s="62"/>
      <c r="D39" s="63"/>
      <c r="E39" s="64"/>
      <c r="F39" s="103"/>
      <c r="G39" s="111"/>
      <c r="H39" s="68"/>
      <c r="I39" s="65"/>
      <c r="J39" s="66"/>
      <c r="K39" s="67"/>
      <c r="L39" s="67"/>
      <c r="M39" s="67"/>
      <c r="N39" s="67"/>
      <c r="O39" s="67"/>
      <c r="P39" s="112"/>
      <c r="U39" s="1"/>
    </row>
    <row r="40" spans="1:21" ht="12.75" x14ac:dyDescent="0.2">
      <c r="A40" s="102"/>
      <c r="B40" s="61"/>
      <c r="C40" s="62"/>
      <c r="D40" s="63"/>
      <c r="E40" s="64"/>
      <c r="F40" s="103"/>
      <c r="G40" s="111"/>
      <c r="H40" s="68"/>
      <c r="I40" s="65"/>
      <c r="J40" s="66"/>
      <c r="K40" s="67"/>
      <c r="L40" s="67"/>
      <c r="M40" s="67"/>
      <c r="N40" s="67"/>
      <c r="O40" s="67"/>
      <c r="P40" s="112"/>
      <c r="U40" s="1"/>
    </row>
    <row r="41" spans="1:21" ht="12.75" x14ac:dyDescent="0.2">
      <c r="A41" s="102"/>
      <c r="B41" s="69"/>
      <c r="C41" s="62"/>
      <c r="D41" s="70"/>
      <c r="E41" s="71"/>
      <c r="F41" s="71"/>
      <c r="G41" s="111"/>
      <c r="H41" s="68"/>
      <c r="I41" s="65"/>
      <c r="J41" s="66"/>
      <c r="K41" s="67"/>
      <c r="L41" s="67"/>
      <c r="M41" s="67"/>
      <c r="N41" s="67"/>
      <c r="O41" s="67"/>
      <c r="P41" s="67"/>
      <c r="U41" s="1"/>
    </row>
    <row r="42" spans="1:21" ht="12.75" x14ac:dyDescent="0.2">
      <c r="A42" s="102"/>
      <c r="B42" s="69"/>
      <c r="C42" s="62"/>
      <c r="D42" s="70"/>
      <c r="E42" s="71"/>
      <c r="F42" s="71"/>
      <c r="G42" s="111"/>
      <c r="H42" s="68"/>
      <c r="I42" s="65"/>
      <c r="J42" s="66"/>
      <c r="K42" s="67"/>
      <c r="L42" s="67"/>
      <c r="M42" s="67"/>
      <c r="N42" s="67"/>
      <c r="O42" s="67"/>
      <c r="P42" s="67"/>
      <c r="U42" s="1"/>
    </row>
    <row r="43" spans="1:21" ht="12.75" x14ac:dyDescent="0.2">
      <c r="A43" s="102"/>
      <c r="B43" s="61"/>
      <c r="C43" s="62"/>
      <c r="D43" s="63"/>
      <c r="E43" s="64"/>
      <c r="F43" s="103"/>
      <c r="G43" s="111"/>
      <c r="H43" s="68"/>
      <c r="I43" s="65"/>
      <c r="J43" s="66"/>
      <c r="K43" s="67"/>
      <c r="L43" s="67"/>
      <c r="M43" s="67"/>
      <c r="N43" s="67"/>
      <c r="O43" s="67"/>
      <c r="P43" s="112"/>
      <c r="U43" s="1"/>
    </row>
    <row r="44" spans="1:21" ht="12.75" x14ac:dyDescent="0.2">
      <c r="A44" s="102"/>
      <c r="B44" s="61"/>
      <c r="C44" s="62"/>
      <c r="D44" s="63"/>
      <c r="E44" s="64"/>
      <c r="F44" s="103"/>
      <c r="G44" s="111"/>
      <c r="H44" s="68"/>
      <c r="I44" s="65"/>
      <c r="J44" s="66"/>
      <c r="K44" s="67"/>
      <c r="L44" s="67"/>
      <c r="M44" s="67"/>
      <c r="N44" s="67"/>
      <c r="O44" s="67"/>
      <c r="P44" s="112"/>
      <c r="U44" s="1"/>
    </row>
    <row r="45" spans="1:21" ht="12.75" x14ac:dyDescent="0.2">
      <c r="A45" s="102"/>
      <c r="B45" s="61"/>
      <c r="C45" s="62"/>
      <c r="D45" s="63"/>
      <c r="E45" s="64"/>
      <c r="F45" s="103"/>
      <c r="G45" s="111"/>
      <c r="H45" s="68"/>
      <c r="I45" s="65"/>
      <c r="J45" s="66"/>
      <c r="K45" s="67"/>
      <c r="L45" s="67"/>
      <c r="M45" s="67"/>
      <c r="N45" s="67"/>
      <c r="O45" s="67"/>
      <c r="P45" s="112"/>
      <c r="U45" s="1"/>
    </row>
    <row r="46" spans="1:21" ht="12.75" x14ac:dyDescent="0.2">
      <c r="A46" s="102"/>
      <c r="B46" s="69"/>
      <c r="C46" s="62"/>
      <c r="D46" s="70"/>
      <c r="E46" s="71"/>
      <c r="F46" s="71"/>
      <c r="G46" s="111"/>
      <c r="H46" s="68"/>
      <c r="I46" s="65"/>
      <c r="J46" s="66"/>
      <c r="K46" s="67"/>
      <c r="L46" s="67"/>
      <c r="M46" s="67"/>
      <c r="N46" s="67"/>
      <c r="O46" s="67"/>
      <c r="P46" s="67"/>
      <c r="U46" s="1"/>
    </row>
    <row r="47" spans="1:21" ht="12.75" x14ac:dyDescent="0.2">
      <c r="A47" s="102"/>
      <c r="B47" s="69"/>
      <c r="C47" s="62"/>
      <c r="D47" s="70"/>
      <c r="E47" s="71"/>
      <c r="F47" s="71"/>
      <c r="G47" s="111"/>
      <c r="H47" s="68"/>
      <c r="I47" s="65"/>
      <c r="J47" s="66"/>
      <c r="K47" s="67"/>
      <c r="L47" s="67"/>
      <c r="M47" s="67"/>
      <c r="N47" s="67"/>
      <c r="O47" s="67"/>
      <c r="P47" s="67"/>
      <c r="U47" s="1"/>
    </row>
    <row r="48" spans="1:21" ht="12.75" x14ac:dyDescent="0.2">
      <c r="A48" s="102"/>
      <c r="B48" s="61"/>
      <c r="C48" s="62"/>
      <c r="D48" s="63"/>
      <c r="E48" s="64"/>
      <c r="F48" s="103"/>
      <c r="G48" s="111"/>
      <c r="H48" s="68"/>
      <c r="I48" s="65"/>
      <c r="J48" s="66"/>
      <c r="K48" s="67"/>
      <c r="L48" s="67"/>
      <c r="M48" s="67"/>
      <c r="N48" s="67"/>
      <c r="O48" s="67"/>
      <c r="P48" s="112"/>
      <c r="U48" s="1"/>
    </row>
    <row r="49" spans="1:21" ht="12.75" x14ac:dyDescent="0.2">
      <c r="A49" s="102"/>
      <c r="B49" s="61"/>
      <c r="C49" s="62"/>
      <c r="D49" s="63"/>
      <c r="E49" s="64"/>
      <c r="F49" s="103"/>
      <c r="G49" s="111"/>
      <c r="H49" s="68"/>
      <c r="I49" s="65"/>
      <c r="J49" s="66"/>
      <c r="K49" s="67"/>
      <c r="L49" s="67"/>
      <c r="M49" s="67"/>
      <c r="N49" s="67"/>
      <c r="O49" s="67"/>
      <c r="P49" s="112"/>
      <c r="U49" s="1"/>
    </row>
    <row r="50" spans="1:21" ht="12.75" x14ac:dyDescent="0.2">
      <c r="A50" s="102"/>
      <c r="B50" s="69"/>
      <c r="C50" s="62"/>
      <c r="D50" s="70"/>
      <c r="E50" s="71"/>
      <c r="F50" s="71"/>
      <c r="G50" s="111"/>
      <c r="H50" s="68"/>
      <c r="I50" s="65"/>
      <c r="J50" s="66"/>
      <c r="K50" s="67"/>
      <c r="L50" s="67"/>
      <c r="M50" s="67"/>
      <c r="N50" s="67"/>
      <c r="O50" s="67"/>
      <c r="P50" s="67"/>
      <c r="U50" s="1"/>
    </row>
    <row r="51" spans="1:21" ht="12.75" x14ac:dyDescent="0.2">
      <c r="A51" s="102"/>
      <c r="B51" s="61"/>
      <c r="C51" s="62"/>
      <c r="D51" s="63"/>
      <c r="E51" s="64"/>
      <c r="F51" s="103"/>
      <c r="G51" s="111"/>
      <c r="H51" s="68"/>
      <c r="I51" s="65"/>
      <c r="J51" s="66"/>
      <c r="K51" s="67"/>
      <c r="L51" s="67"/>
      <c r="M51" s="67"/>
      <c r="N51" s="67"/>
      <c r="O51" s="67"/>
      <c r="P51" s="112"/>
      <c r="U51" s="1"/>
    </row>
    <row r="52" spans="1:21" ht="12.75" x14ac:dyDescent="0.2">
      <c r="A52" s="102"/>
      <c r="B52" s="61"/>
      <c r="C52" s="62"/>
      <c r="D52" s="63"/>
      <c r="E52" s="64"/>
      <c r="F52" s="103"/>
      <c r="G52" s="111"/>
      <c r="H52" s="68"/>
      <c r="I52" s="65"/>
      <c r="J52" s="66"/>
      <c r="K52" s="67"/>
      <c r="L52" s="67"/>
      <c r="M52" s="67"/>
      <c r="N52" s="67"/>
      <c r="O52" s="67"/>
      <c r="P52" s="112"/>
      <c r="U52" s="1"/>
    </row>
    <row r="53" spans="1:21" ht="12.75" x14ac:dyDescent="0.2">
      <c r="A53" s="102"/>
      <c r="B53" s="61"/>
      <c r="C53" s="62"/>
      <c r="D53" s="63"/>
      <c r="E53" s="64"/>
      <c r="F53" s="103"/>
      <c r="G53" s="111"/>
      <c r="H53" s="68"/>
      <c r="I53" s="65"/>
      <c r="J53" s="66"/>
      <c r="K53" s="67"/>
      <c r="L53" s="67"/>
      <c r="M53" s="67"/>
      <c r="N53" s="67"/>
      <c r="O53" s="67"/>
      <c r="P53" s="112"/>
      <c r="U53" s="1"/>
    </row>
    <row r="54" spans="1:21" ht="12.75" x14ac:dyDescent="0.2">
      <c r="A54" s="102"/>
      <c r="B54" s="61"/>
      <c r="C54" s="62"/>
      <c r="D54" s="63"/>
      <c r="E54" s="64"/>
      <c r="F54" s="103"/>
      <c r="G54" s="111"/>
      <c r="H54" s="68"/>
      <c r="I54" s="65"/>
      <c r="J54" s="66"/>
      <c r="K54" s="67"/>
      <c r="L54" s="67"/>
      <c r="M54" s="67"/>
      <c r="N54" s="67"/>
      <c r="O54" s="67"/>
      <c r="P54" s="112"/>
      <c r="U54" s="1"/>
    </row>
    <row r="55" spans="1:21" ht="12.75" x14ac:dyDescent="0.2">
      <c r="A55" s="102"/>
      <c r="B55" s="61"/>
      <c r="C55" s="62"/>
      <c r="D55" s="63"/>
      <c r="E55" s="64"/>
      <c r="F55" s="103"/>
      <c r="G55" s="111"/>
      <c r="H55" s="68"/>
      <c r="I55" s="65"/>
      <c r="J55" s="66"/>
      <c r="K55" s="67"/>
      <c r="L55" s="67"/>
      <c r="M55" s="67"/>
      <c r="N55" s="67"/>
      <c r="O55" s="67"/>
      <c r="P55" s="112"/>
      <c r="U55" s="1"/>
    </row>
    <row r="56" spans="1:21" ht="12.75" x14ac:dyDescent="0.2">
      <c r="A56" s="102"/>
      <c r="B56" s="69"/>
      <c r="C56" s="62"/>
      <c r="D56" s="70"/>
      <c r="E56" s="71"/>
      <c r="F56" s="71"/>
      <c r="G56" s="111"/>
      <c r="H56" s="68"/>
      <c r="I56" s="65"/>
      <c r="J56" s="66"/>
      <c r="K56" s="67"/>
      <c r="L56" s="67"/>
      <c r="M56" s="67"/>
      <c r="N56" s="67"/>
      <c r="O56" s="67"/>
      <c r="P56" s="67"/>
      <c r="U56" s="1"/>
    </row>
    <row r="57" spans="1:21" ht="12.75" x14ac:dyDescent="0.2">
      <c r="A57" s="102"/>
      <c r="B57" s="69"/>
      <c r="C57" s="62"/>
      <c r="D57" s="70"/>
      <c r="E57" s="71"/>
      <c r="F57" s="71"/>
      <c r="G57" s="111"/>
      <c r="H57" s="68"/>
      <c r="I57" s="65"/>
      <c r="J57" s="66"/>
      <c r="K57" s="67"/>
      <c r="L57" s="67"/>
      <c r="M57" s="67"/>
      <c r="N57" s="67"/>
      <c r="O57" s="67"/>
      <c r="P57" s="67"/>
      <c r="U57" s="1"/>
    </row>
    <row r="58" spans="1:21" ht="12.75" x14ac:dyDescent="0.2">
      <c r="A58" s="102"/>
      <c r="B58" s="61"/>
      <c r="C58" s="62"/>
      <c r="D58" s="63"/>
      <c r="E58" s="64"/>
      <c r="F58" s="103"/>
      <c r="G58" s="111"/>
      <c r="H58" s="68"/>
      <c r="I58" s="65"/>
      <c r="J58" s="66"/>
      <c r="K58" s="67"/>
      <c r="L58" s="67"/>
      <c r="M58" s="67"/>
      <c r="N58" s="67"/>
      <c r="O58" s="67"/>
      <c r="P58" s="112"/>
      <c r="U58" s="1"/>
    </row>
    <row r="59" spans="1:21" ht="12.75" x14ac:dyDescent="0.2">
      <c r="A59" s="102"/>
      <c r="B59" s="69"/>
      <c r="C59" s="62"/>
      <c r="D59" s="70"/>
      <c r="E59" s="71"/>
      <c r="F59" s="71"/>
      <c r="G59" s="111"/>
      <c r="H59" s="68"/>
      <c r="I59" s="65"/>
      <c r="J59" s="66"/>
      <c r="K59" s="67"/>
      <c r="L59" s="67"/>
      <c r="M59" s="67"/>
      <c r="N59" s="67"/>
      <c r="O59" s="67"/>
      <c r="P59" s="67"/>
      <c r="U59" s="1"/>
    </row>
    <row r="60" spans="1:21" ht="12.75" x14ac:dyDescent="0.2">
      <c r="A60" s="102"/>
      <c r="B60" s="61"/>
      <c r="C60" s="62"/>
      <c r="D60" s="63"/>
      <c r="E60" s="64"/>
      <c r="F60" s="103"/>
      <c r="G60" s="111"/>
      <c r="H60" s="68"/>
      <c r="I60" s="65"/>
      <c r="J60" s="66"/>
      <c r="K60" s="67"/>
      <c r="L60" s="67"/>
      <c r="M60" s="67"/>
      <c r="N60" s="67"/>
      <c r="O60" s="67"/>
      <c r="P60" s="112"/>
      <c r="U60" s="1"/>
    </row>
    <row r="61" spans="1:21" ht="12.75" x14ac:dyDescent="0.2">
      <c r="A61" s="102"/>
      <c r="B61" s="61"/>
      <c r="C61" s="62"/>
      <c r="D61" s="63"/>
      <c r="E61" s="64"/>
      <c r="F61" s="103"/>
      <c r="G61" s="111"/>
      <c r="H61" s="68"/>
      <c r="I61" s="65"/>
      <c r="J61" s="66"/>
      <c r="K61" s="67"/>
      <c r="L61" s="67"/>
      <c r="M61" s="67"/>
      <c r="N61" s="67"/>
      <c r="O61" s="67"/>
      <c r="P61" s="112"/>
      <c r="U61" s="1"/>
    </row>
    <row r="62" spans="1:21" ht="12.75" x14ac:dyDescent="0.2">
      <c r="A62" s="102"/>
      <c r="B62" s="61"/>
      <c r="C62" s="62"/>
      <c r="D62" s="63"/>
      <c r="E62" s="64"/>
      <c r="F62" s="103"/>
      <c r="G62" s="111"/>
      <c r="H62" s="68"/>
      <c r="I62" s="65"/>
      <c r="J62" s="66"/>
      <c r="K62" s="67"/>
      <c r="L62" s="67"/>
      <c r="M62" s="67"/>
      <c r="N62" s="67"/>
      <c r="O62" s="67"/>
      <c r="P62" s="112"/>
      <c r="U62" s="1"/>
    </row>
    <row r="63" spans="1:21" ht="12.75" x14ac:dyDescent="0.2">
      <c r="A63" s="102"/>
      <c r="B63" s="61"/>
      <c r="C63" s="62"/>
      <c r="D63" s="63"/>
      <c r="E63" s="64"/>
      <c r="F63" s="103"/>
      <c r="G63" s="111"/>
      <c r="H63" s="68"/>
      <c r="I63" s="65"/>
      <c r="J63" s="66"/>
      <c r="K63" s="67"/>
      <c r="L63" s="67"/>
      <c r="M63" s="67"/>
      <c r="N63" s="67"/>
      <c r="O63" s="67"/>
      <c r="P63" s="112"/>
      <c r="U63" s="1"/>
    </row>
    <row r="64" spans="1:21" ht="12.75" x14ac:dyDescent="0.2">
      <c r="A64" s="102"/>
      <c r="B64" s="69"/>
      <c r="C64" s="62"/>
      <c r="D64" s="70"/>
      <c r="E64" s="71"/>
      <c r="F64" s="71"/>
      <c r="G64" s="111"/>
      <c r="H64" s="68"/>
      <c r="I64" s="65"/>
      <c r="J64" s="66"/>
      <c r="K64" s="67"/>
      <c r="L64" s="67"/>
      <c r="M64" s="67"/>
      <c r="N64" s="67"/>
      <c r="O64" s="67"/>
      <c r="P64" s="67"/>
      <c r="U64" s="1"/>
    </row>
    <row r="65" spans="1:21" ht="12.75" x14ac:dyDescent="0.2">
      <c r="A65" s="102"/>
      <c r="B65" s="61"/>
      <c r="C65" s="62"/>
      <c r="D65" s="63"/>
      <c r="E65" s="64"/>
      <c r="F65" s="103"/>
      <c r="G65" s="111"/>
      <c r="H65" s="68"/>
      <c r="I65" s="65"/>
      <c r="J65" s="66"/>
      <c r="K65" s="67"/>
      <c r="L65" s="67"/>
      <c r="M65" s="67"/>
      <c r="N65" s="67"/>
      <c r="O65" s="67"/>
      <c r="P65" s="112"/>
      <c r="U65" s="1"/>
    </row>
    <row r="66" spans="1:21" ht="12.75" x14ac:dyDescent="0.2">
      <c r="A66" s="102"/>
      <c r="B66" s="61"/>
      <c r="C66" s="62"/>
      <c r="D66" s="63"/>
      <c r="E66" s="64"/>
      <c r="F66" s="103"/>
      <c r="G66" s="111"/>
      <c r="H66" s="68"/>
      <c r="I66" s="65"/>
      <c r="J66" s="66"/>
      <c r="K66" s="67"/>
      <c r="L66" s="67"/>
      <c r="M66" s="67"/>
      <c r="N66" s="67"/>
      <c r="O66" s="67"/>
      <c r="P66" s="112"/>
      <c r="U66" s="1"/>
    </row>
    <row r="67" spans="1:21" ht="12.75" x14ac:dyDescent="0.2">
      <c r="A67" s="102"/>
      <c r="B67" s="61"/>
      <c r="C67" s="62"/>
      <c r="D67" s="63"/>
      <c r="E67" s="64"/>
      <c r="F67" s="103"/>
      <c r="G67" s="111"/>
      <c r="H67" s="68"/>
      <c r="I67" s="65"/>
      <c r="J67" s="66"/>
      <c r="K67" s="67"/>
      <c r="L67" s="67"/>
      <c r="M67" s="67"/>
      <c r="N67" s="67"/>
      <c r="O67" s="67"/>
      <c r="P67" s="112"/>
      <c r="U67" s="1"/>
    </row>
    <row r="68" spans="1:21" ht="12.75" x14ac:dyDescent="0.2">
      <c r="A68" s="102"/>
      <c r="B68" s="69"/>
      <c r="C68" s="62"/>
      <c r="D68" s="70"/>
      <c r="E68" s="71"/>
      <c r="F68" s="71"/>
      <c r="G68" s="111"/>
      <c r="H68" s="68"/>
      <c r="I68" s="65"/>
      <c r="J68" s="66"/>
      <c r="K68" s="67"/>
      <c r="L68" s="67"/>
      <c r="M68" s="67"/>
      <c r="N68" s="67"/>
      <c r="O68" s="67"/>
      <c r="P68" s="67"/>
      <c r="U68" s="1"/>
    </row>
    <row r="69" spans="1:21" ht="12.75" x14ac:dyDescent="0.2">
      <c r="A69" s="102"/>
      <c r="B69" s="61"/>
      <c r="C69" s="62"/>
      <c r="D69" s="63"/>
      <c r="E69" s="64"/>
      <c r="F69" s="103"/>
      <c r="G69" s="111"/>
      <c r="H69" s="68"/>
      <c r="I69" s="65"/>
      <c r="J69" s="66"/>
      <c r="K69" s="67"/>
      <c r="L69" s="67"/>
      <c r="M69" s="67"/>
      <c r="N69" s="67"/>
      <c r="O69" s="67"/>
      <c r="P69" s="112"/>
      <c r="U69" s="1"/>
    </row>
    <row r="70" spans="1:21" ht="12.75" x14ac:dyDescent="0.2">
      <c r="A70" s="102"/>
      <c r="B70" s="61"/>
      <c r="C70" s="62"/>
      <c r="D70" s="63"/>
      <c r="E70" s="64"/>
      <c r="F70" s="103"/>
      <c r="G70" s="111"/>
      <c r="H70" s="68"/>
      <c r="I70" s="65"/>
      <c r="J70" s="66"/>
      <c r="K70" s="67"/>
      <c r="L70" s="67"/>
      <c r="M70" s="67"/>
      <c r="N70" s="67"/>
      <c r="O70" s="67"/>
      <c r="P70" s="112"/>
      <c r="U70" s="1"/>
    </row>
    <row r="71" spans="1:21" ht="12.75" x14ac:dyDescent="0.2">
      <c r="A71" s="102"/>
      <c r="B71" s="61"/>
      <c r="C71" s="62"/>
      <c r="D71" s="63"/>
      <c r="E71" s="64"/>
      <c r="F71" s="103"/>
      <c r="G71" s="111"/>
      <c r="H71" s="68"/>
      <c r="I71" s="65"/>
      <c r="J71" s="66"/>
      <c r="K71" s="67"/>
      <c r="L71" s="67"/>
      <c r="M71" s="67"/>
      <c r="N71" s="67"/>
      <c r="O71" s="67"/>
      <c r="P71" s="112"/>
      <c r="U71" s="1"/>
    </row>
    <row r="72" spans="1:21" ht="12.75" x14ac:dyDescent="0.2">
      <c r="A72" s="102"/>
      <c r="B72" s="61"/>
      <c r="C72" s="62"/>
      <c r="D72" s="63"/>
      <c r="E72" s="64"/>
      <c r="F72" s="103"/>
      <c r="G72" s="111"/>
      <c r="H72" s="68"/>
      <c r="I72" s="65"/>
      <c r="J72" s="66"/>
      <c r="K72" s="67"/>
      <c r="L72" s="67"/>
      <c r="M72" s="67"/>
      <c r="N72" s="67"/>
      <c r="O72" s="67"/>
      <c r="P72" s="112"/>
      <c r="U72" s="1"/>
    </row>
    <row r="73" spans="1:21" ht="12.75" x14ac:dyDescent="0.2">
      <c r="A73" s="102"/>
      <c r="B73" s="61"/>
      <c r="C73" s="62"/>
      <c r="D73" s="63"/>
      <c r="E73" s="64"/>
      <c r="F73" s="103"/>
      <c r="G73" s="111"/>
      <c r="H73" s="68"/>
      <c r="I73" s="65"/>
      <c r="J73" s="66"/>
      <c r="K73" s="67"/>
      <c r="L73" s="67"/>
      <c r="M73" s="67"/>
      <c r="N73" s="67"/>
      <c r="O73" s="67"/>
      <c r="P73" s="112"/>
      <c r="U73" s="1"/>
    </row>
    <row r="74" spans="1:21" ht="12.75" x14ac:dyDescent="0.2">
      <c r="A74" s="102"/>
      <c r="B74" s="69"/>
      <c r="C74" s="62"/>
      <c r="D74" s="70"/>
      <c r="E74" s="71"/>
      <c r="F74" s="71"/>
      <c r="G74" s="111"/>
      <c r="H74" s="68"/>
      <c r="I74" s="65"/>
      <c r="J74" s="66"/>
      <c r="K74" s="67"/>
      <c r="L74" s="67"/>
      <c r="M74" s="67"/>
      <c r="N74" s="67"/>
      <c r="O74" s="67"/>
      <c r="P74" s="67"/>
      <c r="U74" s="1"/>
    </row>
    <row r="75" spans="1:21" ht="12.75" x14ac:dyDescent="0.2">
      <c r="A75" s="102"/>
      <c r="B75" s="61"/>
      <c r="C75" s="62"/>
      <c r="D75" s="63"/>
      <c r="E75" s="64"/>
      <c r="F75" s="103"/>
      <c r="G75" s="111"/>
      <c r="H75" s="68"/>
      <c r="I75" s="65"/>
      <c r="J75" s="66"/>
      <c r="K75" s="67"/>
      <c r="L75" s="67"/>
      <c r="M75" s="67"/>
      <c r="N75" s="67"/>
      <c r="O75" s="67"/>
      <c r="P75" s="112"/>
      <c r="U75" s="1"/>
    </row>
    <row r="76" spans="1:21" ht="12.75" x14ac:dyDescent="0.2">
      <c r="A76" s="102"/>
      <c r="B76" s="69"/>
      <c r="C76" s="62"/>
      <c r="D76" s="70"/>
      <c r="E76" s="71"/>
      <c r="F76" s="71"/>
      <c r="G76" s="111"/>
      <c r="H76" s="68"/>
      <c r="I76" s="65"/>
      <c r="J76" s="66"/>
      <c r="K76" s="67"/>
      <c r="L76" s="67"/>
      <c r="M76" s="67"/>
      <c r="N76" s="67"/>
      <c r="O76" s="67"/>
      <c r="P76" s="67"/>
      <c r="U76" s="1"/>
    </row>
    <row r="77" spans="1:21" ht="12.75" x14ac:dyDescent="0.2">
      <c r="A77" s="102"/>
      <c r="B77" s="61"/>
      <c r="C77" s="62"/>
      <c r="D77" s="63"/>
      <c r="E77" s="64"/>
      <c r="F77" s="103"/>
      <c r="G77" s="111"/>
      <c r="H77" s="68"/>
      <c r="I77" s="65"/>
      <c r="J77" s="66"/>
      <c r="K77" s="67"/>
      <c r="L77" s="67"/>
      <c r="M77" s="67"/>
      <c r="N77" s="67"/>
      <c r="O77" s="67"/>
      <c r="P77" s="112"/>
      <c r="U77" s="1"/>
    </row>
    <row r="78" spans="1:21" ht="12.75" x14ac:dyDescent="0.2">
      <c r="A78" s="102"/>
      <c r="B78" s="61"/>
      <c r="C78" s="62"/>
      <c r="D78" s="63"/>
      <c r="E78" s="64"/>
      <c r="F78" s="103"/>
      <c r="G78" s="111"/>
      <c r="H78" s="68"/>
      <c r="I78" s="65"/>
      <c r="J78" s="66"/>
      <c r="K78" s="67"/>
      <c r="L78" s="67"/>
      <c r="M78" s="67"/>
      <c r="N78" s="67"/>
      <c r="O78" s="67"/>
      <c r="P78" s="112"/>
      <c r="U78" s="1"/>
    </row>
    <row r="79" spans="1:21" ht="12.75" x14ac:dyDescent="0.2">
      <c r="A79" s="102"/>
      <c r="B79" s="69"/>
      <c r="C79" s="62"/>
      <c r="D79" s="70"/>
      <c r="E79" s="71"/>
      <c r="F79" s="71"/>
      <c r="G79" s="111"/>
      <c r="H79" s="68"/>
      <c r="I79" s="65"/>
      <c r="J79" s="66"/>
      <c r="K79" s="67"/>
      <c r="L79" s="67"/>
      <c r="M79" s="67"/>
      <c r="N79" s="67"/>
      <c r="O79" s="67"/>
      <c r="P79" s="67"/>
      <c r="U79" s="1"/>
    </row>
    <row r="80" spans="1:21" ht="12.75" x14ac:dyDescent="0.2">
      <c r="A80" s="102"/>
      <c r="B80" s="61"/>
      <c r="C80" s="62"/>
      <c r="D80" s="63"/>
      <c r="E80" s="64"/>
      <c r="F80" s="103"/>
      <c r="G80" s="111"/>
      <c r="H80" s="68"/>
      <c r="I80" s="65"/>
      <c r="J80" s="66"/>
      <c r="K80" s="67"/>
      <c r="L80" s="67"/>
      <c r="M80" s="67"/>
      <c r="N80" s="67"/>
      <c r="O80" s="67"/>
      <c r="P80" s="112"/>
      <c r="U80" s="1"/>
    </row>
    <row r="81" spans="1:21" ht="12.75" x14ac:dyDescent="0.2">
      <c r="A81" s="102"/>
      <c r="B81" s="69"/>
      <c r="C81" s="62"/>
      <c r="D81" s="70"/>
      <c r="E81" s="71"/>
      <c r="F81" s="71"/>
      <c r="G81" s="111"/>
      <c r="H81" s="68"/>
      <c r="I81" s="65"/>
      <c r="J81" s="66"/>
      <c r="K81" s="67"/>
      <c r="L81" s="67"/>
      <c r="M81" s="67"/>
      <c r="N81" s="67"/>
      <c r="O81" s="67"/>
      <c r="P81" s="67"/>
      <c r="U81" s="1"/>
    </row>
    <row r="82" spans="1:21" ht="12.75" x14ac:dyDescent="0.2">
      <c r="A82" s="102"/>
      <c r="B82" s="61"/>
      <c r="C82" s="62"/>
      <c r="D82" s="63"/>
      <c r="E82" s="64"/>
      <c r="F82" s="103"/>
      <c r="G82" s="111"/>
      <c r="H82" s="68"/>
      <c r="I82" s="65"/>
      <c r="J82" s="66"/>
      <c r="K82" s="67"/>
      <c r="L82" s="67"/>
      <c r="M82" s="67"/>
      <c r="N82" s="67"/>
      <c r="O82" s="67"/>
      <c r="P82" s="112"/>
      <c r="U82" s="1"/>
    </row>
    <row r="83" spans="1:21" ht="12.75" x14ac:dyDescent="0.2">
      <c r="A83" s="102"/>
      <c r="B83" s="69"/>
      <c r="C83" s="62"/>
      <c r="D83" s="70"/>
      <c r="E83" s="71"/>
      <c r="F83" s="71"/>
      <c r="G83" s="111"/>
      <c r="H83" s="68"/>
      <c r="I83" s="65"/>
      <c r="J83" s="66"/>
      <c r="K83" s="67"/>
      <c r="L83" s="67"/>
      <c r="M83" s="67"/>
      <c r="N83" s="67"/>
      <c r="O83" s="67"/>
      <c r="P83" s="67"/>
      <c r="U83" s="1"/>
    </row>
    <row r="84" spans="1:21" ht="12.75" x14ac:dyDescent="0.2">
      <c r="A84" s="102"/>
      <c r="B84" s="61"/>
      <c r="C84" s="62"/>
      <c r="D84" s="63"/>
      <c r="E84" s="64"/>
      <c r="F84" s="103"/>
      <c r="G84" s="111"/>
      <c r="H84" s="68"/>
      <c r="I84" s="65"/>
      <c r="J84" s="66"/>
      <c r="K84" s="67"/>
      <c r="L84" s="67"/>
      <c r="M84" s="67"/>
      <c r="N84" s="67"/>
      <c r="O84" s="67"/>
      <c r="P84" s="112"/>
      <c r="U84" s="1"/>
    </row>
    <row r="85" spans="1:21" ht="12.75" x14ac:dyDescent="0.2">
      <c r="A85" s="102"/>
      <c r="B85" s="69"/>
      <c r="C85" s="62"/>
      <c r="D85" s="70"/>
      <c r="E85" s="71"/>
      <c r="F85" s="71"/>
      <c r="G85" s="111"/>
      <c r="H85" s="68"/>
      <c r="I85" s="65"/>
      <c r="J85" s="66"/>
      <c r="K85" s="67"/>
      <c r="L85" s="67"/>
      <c r="M85" s="67"/>
      <c r="N85" s="67"/>
      <c r="O85" s="67"/>
      <c r="P85" s="67"/>
      <c r="U85" s="1"/>
    </row>
    <row r="86" spans="1:21" ht="12.75" x14ac:dyDescent="0.2">
      <c r="A86" s="102"/>
      <c r="B86" s="61"/>
      <c r="C86" s="62"/>
      <c r="D86" s="63"/>
      <c r="E86" s="64"/>
      <c r="F86" s="103"/>
      <c r="G86" s="111"/>
      <c r="H86" s="68"/>
      <c r="I86" s="65"/>
      <c r="J86" s="66"/>
      <c r="K86" s="67"/>
      <c r="L86" s="67"/>
      <c r="M86" s="67"/>
      <c r="N86" s="67"/>
      <c r="O86" s="67"/>
      <c r="P86" s="112"/>
      <c r="U86" s="1"/>
    </row>
    <row r="87" spans="1:21" ht="12.75" x14ac:dyDescent="0.2">
      <c r="A87" s="102"/>
      <c r="B87" s="61"/>
      <c r="C87" s="62"/>
      <c r="D87" s="63"/>
      <c r="E87" s="64"/>
      <c r="F87" s="103"/>
      <c r="G87" s="111"/>
      <c r="H87" s="68"/>
      <c r="I87" s="65"/>
      <c r="J87" s="66"/>
      <c r="K87" s="67"/>
      <c r="L87" s="67"/>
      <c r="M87" s="67"/>
      <c r="N87" s="67"/>
      <c r="O87" s="67"/>
      <c r="P87" s="112"/>
      <c r="U87" s="1"/>
    </row>
    <row r="88" spans="1:21" ht="12.75" x14ac:dyDescent="0.2">
      <c r="A88" s="102"/>
      <c r="B88" s="69"/>
      <c r="C88" s="62"/>
      <c r="D88" s="70"/>
      <c r="E88" s="71"/>
      <c r="F88" s="71"/>
      <c r="G88" s="111"/>
      <c r="H88" s="68"/>
      <c r="I88" s="65"/>
      <c r="J88" s="66"/>
      <c r="K88" s="67"/>
      <c r="L88" s="67"/>
      <c r="M88" s="67"/>
      <c r="N88" s="67"/>
      <c r="O88" s="67"/>
      <c r="P88" s="67"/>
      <c r="U88" s="1"/>
    </row>
    <row r="89" spans="1:21" ht="12.75" x14ac:dyDescent="0.2">
      <c r="A89" s="102"/>
      <c r="B89" s="61"/>
      <c r="C89" s="62"/>
      <c r="D89" s="63"/>
      <c r="E89" s="64"/>
      <c r="F89" s="103"/>
      <c r="G89" s="111"/>
      <c r="H89" s="68"/>
      <c r="I89" s="65"/>
      <c r="J89" s="66"/>
      <c r="K89" s="67"/>
      <c r="L89" s="67"/>
      <c r="M89" s="67"/>
      <c r="N89" s="67"/>
      <c r="O89" s="67"/>
      <c r="P89" s="112"/>
      <c r="U89" s="1"/>
    </row>
    <row r="90" spans="1:21" ht="12.75" x14ac:dyDescent="0.2">
      <c r="A90" s="102"/>
      <c r="B90" s="69"/>
      <c r="C90" s="62"/>
      <c r="D90" s="70"/>
      <c r="E90" s="71"/>
      <c r="F90" s="71"/>
      <c r="G90" s="111"/>
      <c r="H90" s="68"/>
      <c r="I90" s="65"/>
      <c r="J90" s="66"/>
      <c r="K90" s="67"/>
      <c r="L90" s="67"/>
      <c r="M90" s="67"/>
      <c r="N90" s="67"/>
      <c r="O90" s="67"/>
      <c r="P90" s="67"/>
      <c r="U90" s="1"/>
    </row>
    <row r="91" spans="1:21" ht="12.75" x14ac:dyDescent="0.2">
      <c r="A91" s="102"/>
      <c r="B91" s="69"/>
      <c r="C91" s="62"/>
      <c r="D91" s="70"/>
      <c r="E91" s="71"/>
      <c r="F91" s="71"/>
      <c r="G91" s="111"/>
      <c r="H91" s="68"/>
      <c r="I91" s="65"/>
      <c r="J91" s="66"/>
      <c r="K91" s="67"/>
      <c r="L91" s="67"/>
      <c r="M91" s="67"/>
      <c r="N91" s="67"/>
      <c r="O91" s="67"/>
      <c r="P91" s="67"/>
      <c r="U91" s="1"/>
    </row>
    <row r="92" spans="1:21" ht="12.75" x14ac:dyDescent="0.2">
      <c r="A92" s="102"/>
      <c r="B92" s="61"/>
      <c r="C92" s="62"/>
      <c r="D92" s="63"/>
      <c r="E92" s="64"/>
      <c r="F92" s="103"/>
      <c r="G92" s="111"/>
      <c r="H92" s="68"/>
      <c r="I92" s="65"/>
      <c r="J92" s="66"/>
      <c r="K92" s="67"/>
      <c r="L92" s="67"/>
      <c r="M92" s="67"/>
      <c r="N92" s="67"/>
      <c r="O92" s="67"/>
      <c r="P92" s="112"/>
      <c r="U92" s="1"/>
    </row>
    <row r="93" spans="1:21" ht="12.75" x14ac:dyDescent="0.2">
      <c r="A93" s="102"/>
      <c r="B93" s="61"/>
      <c r="C93" s="62"/>
      <c r="D93" s="63"/>
      <c r="E93" s="64"/>
      <c r="F93" s="103"/>
      <c r="G93" s="111"/>
      <c r="H93" s="68"/>
      <c r="I93" s="65"/>
      <c r="J93" s="66"/>
      <c r="K93" s="67"/>
      <c r="L93" s="67"/>
      <c r="M93" s="67"/>
      <c r="N93" s="67"/>
      <c r="O93" s="67"/>
      <c r="P93" s="112"/>
      <c r="U93" s="1"/>
    </row>
    <row r="94" spans="1:21" ht="12.75" x14ac:dyDescent="0.2">
      <c r="A94" s="102"/>
      <c r="B94" s="69"/>
      <c r="C94" s="62"/>
      <c r="D94" s="70"/>
      <c r="E94" s="71"/>
      <c r="F94" s="71"/>
      <c r="G94" s="111"/>
      <c r="H94" s="68"/>
      <c r="I94" s="65"/>
      <c r="J94" s="66"/>
      <c r="K94" s="67"/>
      <c r="L94" s="67"/>
      <c r="M94" s="67"/>
      <c r="N94" s="67"/>
      <c r="O94" s="67"/>
      <c r="P94" s="67"/>
      <c r="U94" s="1"/>
    </row>
    <row r="95" spans="1:21" ht="12.75" x14ac:dyDescent="0.2">
      <c r="A95" s="102"/>
      <c r="B95" s="69"/>
      <c r="C95" s="62"/>
      <c r="D95" s="70"/>
      <c r="E95" s="71"/>
      <c r="F95" s="71"/>
      <c r="G95" s="111"/>
      <c r="H95" s="68"/>
      <c r="I95" s="65"/>
      <c r="J95" s="66"/>
      <c r="K95" s="67"/>
      <c r="L95" s="67"/>
      <c r="M95" s="67"/>
      <c r="N95" s="67"/>
      <c r="O95" s="67"/>
      <c r="P95" s="67"/>
      <c r="U95" s="1"/>
    </row>
    <row r="96" spans="1:21" ht="12.75" x14ac:dyDescent="0.2">
      <c r="A96" s="102"/>
      <c r="B96" s="61"/>
      <c r="C96" s="62"/>
      <c r="D96" s="63"/>
      <c r="E96" s="64"/>
      <c r="F96" s="103"/>
      <c r="G96" s="111"/>
      <c r="H96" s="68"/>
      <c r="I96" s="65"/>
      <c r="J96" s="66"/>
      <c r="K96" s="67"/>
      <c r="L96" s="67"/>
      <c r="M96" s="67"/>
      <c r="N96" s="67"/>
      <c r="O96" s="67"/>
      <c r="P96" s="112"/>
      <c r="U96" s="1"/>
    </row>
    <row r="97" spans="1:21" ht="12.75" x14ac:dyDescent="0.2">
      <c r="A97" s="102"/>
      <c r="B97" s="61"/>
      <c r="C97" s="62"/>
      <c r="D97" s="63"/>
      <c r="E97" s="64"/>
      <c r="F97" s="103"/>
      <c r="G97" s="111"/>
      <c r="H97" s="68"/>
      <c r="I97" s="65"/>
      <c r="J97" s="66"/>
      <c r="K97" s="67"/>
      <c r="L97" s="67"/>
      <c r="M97" s="67"/>
      <c r="N97" s="67"/>
      <c r="O97" s="67"/>
      <c r="P97" s="112"/>
      <c r="U97" s="1"/>
    </row>
    <row r="98" spans="1:21" ht="12.75" x14ac:dyDescent="0.2">
      <c r="A98" s="102"/>
      <c r="B98" s="61"/>
      <c r="C98" s="62"/>
      <c r="D98" s="63"/>
      <c r="E98" s="64"/>
      <c r="F98" s="103"/>
      <c r="G98" s="111"/>
      <c r="H98" s="68"/>
      <c r="I98" s="65"/>
      <c r="J98" s="66"/>
      <c r="K98" s="67"/>
      <c r="L98" s="67"/>
      <c r="M98" s="67"/>
      <c r="N98" s="67"/>
      <c r="O98" s="67"/>
      <c r="P98" s="112"/>
      <c r="U98" s="1"/>
    </row>
    <row r="99" spans="1:21" ht="12.75" x14ac:dyDescent="0.2">
      <c r="A99" s="102"/>
      <c r="B99" s="69"/>
      <c r="C99" s="62"/>
      <c r="D99" s="70"/>
      <c r="E99" s="71"/>
      <c r="F99" s="71"/>
      <c r="G99" s="111"/>
      <c r="H99" s="68"/>
      <c r="I99" s="65"/>
      <c r="J99" s="66"/>
      <c r="K99" s="67"/>
      <c r="L99" s="67"/>
      <c r="M99" s="67"/>
      <c r="N99" s="67"/>
      <c r="O99" s="67"/>
      <c r="P99" s="67"/>
      <c r="U99" s="1"/>
    </row>
    <row r="100" spans="1:21" ht="12.75" x14ac:dyDescent="0.2">
      <c r="A100" s="102"/>
      <c r="B100" s="69"/>
      <c r="C100" s="62"/>
      <c r="D100" s="70"/>
      <c r="E100" s="71"/>
      <c r="F100" s="71"/>
      <c r="G100" s="111"/>
      <c r="H100" s="68"/>
      <c r="I100" s="65"/>
      <c r="J100" s="66"/>
      <c r="K100" s="67"/>
      <c r="L100" s="67"/>
      <c r="M100" s="67"/>
      <c r="N100" s="67"/>
      <c r="O100" s="67"/>
      <c r="P100" s="67"/>
      <c r="U100" s="1"/>
    </row>
    <row r="101" spans="1:21" ht="12.75" x14ac:dyDescent="0.2">
      <c r="A101" s="102"/>
      <c r="B101" s="61"/>
      <c r="C101" s="62"/>
      <c r="D101" s="63"/>
      <c r="E101" s="64"/>
      <c r="F101" s="103"/>
      <c r="G101" s="111"/>
      <c r="H101" s="68"/>
      <c r="I101" s="65"/>
      <c r="J101" s="66"/>
      <c r="K101" s="67"/>
      <c r="L101" s="67"/>
      <c r="M101" s="67"/>
      <c r="N101" s="67"/>
      <c r="O101" s="67"/>
      <c r="P101" s="112"/>
      <c r="U101" s="1"/>
    </row>
    <row r="102" spans="1:21" ht="12.75" x14ac:dyDescent="0.2">
      <c r="A102" s="102"/>
      <c r="B102" s="61"/>
      <c r="C102" s="62"/>
      <c r="D102" s="63"/>
      <c r="E102" s="64"/>
      <c r="F102" s="103"/>
      <c r="G102" s="111"/>
      <c r="H102" s="68"/>
      <c r="I102" s="65"/>
      <c r="J102" s="66"/>
      <c r="K102" s="67"/>
      <c r="L102" s="67"/>
      <c r="M102" s="67"/>
      <c r="N102" s="67"/>
      <c r="O102" s="67"/>
      <c r="P102" s="112"/>
      <c r="U102" s="1"/>
    </row>
    <row r="103" spans="1:21" ht="12.75" x14ac:dyDescent="0.2">
      <c r="A103" s="102"/>
      <c r="B103" s="61"/>
      <c r="C103" s="62"/>
      <c r="D103" s="63"/>
      <c r="E103" s="64"/>
      <c r="F103" s="103"/>
      <c r="G103" s="111"/>
      <c r="H103" s="68"/>
      <c r="I103" s="65"/>
      <c r="J103" s="66"/>
      <c r="K103" s="67"/>
      <c r="L103" s="67"/>
      <c r="M103" s="67"/>
      <c r="N103" s="67"/>
      <c r="O103" s="67"/>
      <c r="P103" s="112"/>
      <c r="U103" s="1"/>
    </row>
    <row r="104" spans="1:21" ht="12.75" x14ac:dyDescent="0.2">
      <c r="A104" s="102"/>
      <c r="B104" s="61"/>
      <c r="C104" s="62"/>
      <c r="D104" s="63"/>
      <c r="E104" s="64"/>
      <c r="F104" s="103"/>
      <c r="G104" s="111"/>
      <c r="H104" s="68"/>
      <c r="I104" s="65"/>
      <c r="J104" s="66"/>
      <c r="K104" s="67"/>
      <c r="L104" s="67"/>
      <c r="M104" s="67"/>
      <c r="N104" s="67"/>
      <c r="O104" s="67"/>
      <c r="P104" s="112"/>
      <c r="U104" s="1"/>
    </row>
    <row r="105" spans="1:21" ht="12.75" x14ac:dyDescent="0.2">
      <c r="A105" s="102"/>
      <c r="B105" s="61"/>
      <c r="C105" s="62"/>
      <c r="D105" s="63"/>
      <c r="E105" s="64"/>
      <c r="F105" s="103"/>
      <c r="G105" s="111"/>
      <c r="H105" s="68"/>
      <c r="I105" s="65"/>
      <c r="J105" s="66"/>
      <c r="K105" s="67"/>
      <c r="L105" s="67"/>
      <c r="M105" s="67"/>
      <c r="N105" s="67"/>
      <c r="O105" s="67"/>
      <c r="P105" s="112"/>
      <c r="U105" s="1"/>
    </row>
    <row r="106" spans="1:21" ht="12.75" x14ac:dyDescent="0.2">
      <c r="A106" s="102"/>
      <c r="B106" s="61"/>
      <c r="C106" s="62"/>
      <c r="D106" s="63"/>
      <c r="E106" s="64"/>
      <c r="F106" s="103"/>
      <c r="G106" s="111"/>
      <c r="H106" s="68"/>
      <c r="I106" s="65"/>
      <c r="J106" s="66"/>
      <c r="K106" s="67"/>
      <c r="L106" s="67"/>
      <c r="M106" s="67"/>
      <c r="N106" s="67"/>
      <c r="O106" s="67"/>
      <c r="P106" s="112"/>
      <c r="U106" s="1"/>
    </row>
    <row r="107" spans="1:21" ht="12.75" x14ac:dyDescent="0.2">
      <c r="A107" s="102"/>
      <c r="B107" s="69"/>
      <c r="C107" s="62"/>
      <c r="D107" s="70"/>
      <c r="E107" s="71"/>
      <c r="F107" s="71"/>
      <c r="G107" s="111"/>
      <c r="H107" s="68"/>
      <c r="I107" s="65"/>
      <c r="J107" s="66"/>
      <c r="K107" s="67"/>
      <c r="L107" s="67"/>
      <c r="M107" s="67"/>
      <c r="N107" s="67"/>
      <c r="O107" s="67"/>
      <c r="P107" s="67"/>
      <c r="U107" s="1"/>
    </row>
    <row r="108" spans="1:21" ht="12.75" x14ac:dyDescent="0.2">
      <c r="A108" s="102"/>
      <c r="B108" s="61"/>
      <c r="C108" s="62"/>
      <c r="D108" s="63"/>
      <c r="E108" s="64"/>
      <c r="F108" s="103"/>
      <c r="G108" s="111"/>
      <c r="H108" s="68"/>
      <c r="I108" s="65"/>
      <c r="J108" s="66"/>
      <c r="K108" s="67"/>
      <c r="L108" s="67"/>
      <c r="M108" s="67"/>
      <c r="N108" s="67"/>
      <c r="O108" s="67"/>
      <c r="P108" s="112"/>
      <c r="U108" s="1"/>
    </row>
    <row r="109" spans="1:21" ht="12.75" x14ac:dyDescent="0.2">
      <c r="A109" s="102"/>
      <c r="B109" s="69"/>
      <c r="C109" s="62"/>
      <c r="D109" s="70"/>
      <c r="E109" s="71"/>
      <c r="F109" s="71"/>
      <c r="G109" s="111"/>
      <c r="H109" s="68"/>
      <c r="I109" s="65"/>
      <c r="J109" s="66"/>
      <c r="K109" s="67"/>
      <c r="L109" s="67"/>
      <c r="M109" s="67"/>
      <c r="N109" s="67"/>
      <c r="O109" s="67"/>
      <c r="P109" s="67"/>
      <c r="U109" s="1"/>
    </row>
    <row r="110" spans="1:21" ht="12.75" x14ac:dyDescent="0.2">
      <c r="A110" s="102"/>
      <c r="B110" s="69"/>
      <c r="C110" s="62"/>
      <c r="D110" s="70"/>
      <c r="E110" s="71"/>
      <c r="F110" s="71"/>
      <c r="G110" s="111"/>
      <c r="H110" s="68"/>
      <c r="I110" s="65"/>
      <c r="J110" s="66"/>
      <c r="K110" s="67"/>
      <c r="L110" s="67"/>
      <c r="M110" s="67"/>
      <c r="N110" s="67"/>
      <c r="O110" s="67"/>
      <c r="P110" s="67"/>
      <c r="U110" s="1"/>
    </row>
    <row r="111" spans="1:21" ht="12.75" x14ac:dyDescent="0.2">
      <c r="A111" s="102"/>
      <c r="B111" s="61"/>
      <c r="C111" s="62"/>
      <c r="D111" s="63"/>
      <c r="E111" s="64"/>
      <c r="F111" s="103"/>
      <c r="G111" s="111"/>
      <c r="H111" s="68"/>
      <c r="I111" s="65"/>
      <c r="J111" s="66"/>
      <c r="K111" s="67"/>
      <c r="L111" s="67"/>
      <c r="M111" s="67"/>
      <c r="N111" s="67"/>
      <c r="O111" s="67"/>
      <c r="P111" s="112"/>
      <c r="U111" s="1"/>
    </row>
    <row r="112" spans="1:21" ht="12.75" x14ac:dyDescent="0.2">
      <c r="A112" s="102"/>
      <c r="B112" s="69"/>
      <c r="C112" s="62"/>
      <c r="D112" s="70"/>
      <c r="E112" s="71"/>
      <c r="F112" s="71"/>
      <c r="G112" s="111"/>
      <c r="H112" s="68"/>
      <c r="I112" s="65"/>
      <c r="J112" s="66"/>
      <c r="K112" s="67"/>
      <c r="L112" s="67"/>
      <c r="M112" s="67"/>
      <c r="N112" s="67"/>
      <c r="O112" s="67"/>
      <c r="P112" s="67"/>
      <c r="U112" s="1"/>
    </row>
    <row r="113" spans="1:21" ht="12.75" x14ac:dyDescent="0.2">
      <c r="A113" s="102"/>
      <c r="B113" s="61"/>
      <c r="C113" s="62"/>
      <c r="D113" s="63"/>
      <c r="E113" s="64"/>
      <c r="F113" s="103"/>
      <c r="G113" s="111"/>
      <c r="H113" s="68"/>
      <c r="I113" s="65"/>
      <c r="J113" s="66"/>
      <c r="K113" s="67"/>
      <c r="L113" s="67"/>
      <c r="M113" s="67"/>
      <c r="N113" s="67"/>
      <c r="O113" s="67"/>
      <c r="P113" s="112"/>
      <c r="U113" s="1"/>
    </row>
    <row r="114" spans="1:21" ht="12.75" x14ac:dyDescent="0.2">
      <c r="A114" s="102"/>
      <c r="B114" s="69"/>
      <c r="C114" s="62"/>
      <c r="D114" s="70"/>
      <c r="E114" s="71"/>
      <c r="F114" s="71"/>
      <c r="G114" s="111"/>
      <c r="H114" s="68"/>
      <c r="I114" s="65"/>
      <c r="J114" s="66"/>
      <c r="K114" s="67"/>
      <c r="L114" s="67"/>
      <c r="M114" s="67"/>
      <c r="N114" s="67"/>
      <c r="O114" s="67"/>
      <c r="P114" s="67"/>
      <c r="U114" s="1"/>
    </row>
    <row r="115" spans="1:21" ht="12.75" x14ac:dyDescent="0.2">
      <c r="A115" s="102"/>
      <c r="B115" s="61"/>
      <c r="C115" s="62"/>
      <c r="D115" s="63"/>
      <c r="E115" s="64"/>
      <c r="F115" s="103"/>
      <c r="G115" s="111"/>
      <c r="H115" s="68"/>
      <c r="I115" s="65"/>
      <c r="J115" s="66"/>
      <c r="K115" s="67"/>
      <c r="L115" s="67"/>
      <c r="M115" s="67"/>
      <c r="N115" s="67"/>
      <c r="O115" s="67"/>
      <c r="P115" s="112"/>
      <c r="U115" s="1"/>
    </row>
    <row r="116" spans="1:21" ht="12.75" x14ac:dyDescent="0.2">
      <c r="A116" s="102"/>
      <c r="B116" s="61"/>
      <c r="C116" s="62"/>
      <c r="D116" s="63"/>
      <c r="E116" s="64"/>
      <c r="F116" s="103"/>
      <c r="G116" s="111"/>
      <c r="H116" s="68"/>
      <c r="I116" s="65"/>
      <c r="J116" s="66"/>
      <c r="K116" s="67"/>
      <c r="L116" s="67"/>
      <c r="M116" s="67"/>
      <c r="N116" s="67"/>
      <c r="O116" s="67"/>
      <c r="P116" s="112"/>
      <c r="U116" s="1"/>
    </row>
    <row r="117" spans="1:21" ht="12.75" x14ac:dyDescent="0.2">
      <c r="A117" s="102"/>
      <c r="B117" s="61"/>
      <c r="C117" s="62"/>
      <c r="D117" s="63"/>
      <c r="E117" s="64"/>
      <c r="F117" s="103"/>
      <c r="G117" s="111"/>
      <c r="H117" s="68"/>
      <c r="I117" s="65"/>
      <c r="J117" s="66"/>
      <c r="K117" s="67"/>
      <c r="L117" s="67"/>
      <c r="M117" s="67"/>
      <c r="N117" s="67"/>
      <c r="O117" s="67"/>
      <c r="P117" s="112"/>
      <c r="U117" s="1"/>
    </row>
    <row r="118" spans="1:21" ht="12.75" x14ac:dyDescent="0.2">
      <c r="A118" s="102"/>
      <c r="B118" s="69"/>
      <c r="C118" s="62"/>
      <c r="D118" s="70"/>
      <c r="E118" s="71"/>
      <c r="F118" s="71"/>
      <c r="G118" s="111"/>
      <c r="H118" s="68"/>
      <c r="I118" s="65"/>
      <c r="J118" s="66"/>
      <c r="K118" s="67"/>
      <c r="L118" s="67"/>
      <c r="M118" s="67"/>
      <c r="N118" s="67"/>
      <c r="O118" s="67"/>
      <c r="P118" s="67"/>
      <c r="U118" s="1"/>
    </row>
    <row r="119" spans="1:21" ht="12.75" x14ac:dyDescent="0.2">
      <c r="A119" s="102"/>
      <c r="B119" s="61"/>
      <c r="C119" s="62"/>
      <c r="D119" s="63"/>
      <c r="E119" s="64"/>
      <c r="F119" s="103"/>
      <c r="G119" s="111"/>
      <c r="H119" s="68"/>
      <c r="I119" s="65"/>
      <c r="J119" s="66"/>
      <c r="K119" s="67"/>
      <c r="L119" s="67"/>
      <c r="M119" s="67"/>
      <c r="N119" s="67"/>
      <c r="O119" s="67"/>
      <c r="P119" s="112"/>
      <c r="U119" s="1"/>
    </row>
    <row r="120" spans="1:21" ht="12.75" x14ac:dyDescent="0.2">
      <c r="A120" s="102"/>
      <c r="B120" s="61"/>
      <c r="C120" s="62"/>
      <c r="D120" s="63"/>
      <c r="E120" s="64"/>
      <c r="F120" s="103"/>
      <c r="G120" s="111"/>
      <c r="H120" s="68"/>
      <c r="I120" s="65"/>
      <c r="J120" s="66"/>
      <c r="K120" s="67"/>
      <c r="L120" s="67"/>
      <c r="M120" s="67"/>
      <c r="N120" s="67"/>
      <c r="O120" s="67"/>
      <c r="P120" s="112"/>
      <c r="U120" s="1"/>
    </row>
    <row r="121" spans="1:21" ht="12.75" x14ac:dyDescent="0.2">
      <c r="A121" s="102"/>
      <c r="B121" s="61"/>
      <c r="C121" s="62"/>
      <c r="D121" s="63"/>
      <c r="E121" s="64"/>
      <c r="F121" s="103"/>
      <c r="G121" s="111"/>
      <c r="H121" s="68"/>
      <c r="I121" s="65"/>
      <c r="J121" s="66"/>
      <c r="K121" s="67"/>
      <c r="L121" s="67"/>
      <c r="M121" s="67"/>
      <c r="N121" s="67"/>
      <c r="O121" s="67"/>
      <c r="P121" s="112"/>
      <c r="U121" s="1"/>
    </row>
    <row r="122" spans="1:21" ht="12.75" x14ac:dyDescent="0.2">
      <c r="A122" s="102"/>
      <c r="B122" s="69"/>
      <c r="C122" s="62"/>
      <c r="D122" s="70"/>
      <c r="E122" s="71"/>
      <c r="F122" s="71"/>
      <c r="G122" s="111"/>
      <c r="H122" s="68"/>
      <c r="I122" s="65"/>
      <c r="J122" s="66"/>
      <c r="K122" s="67"/>
      <c r="L122" s="67"/>
      <c r="M122" s="67"/>
      <c r="N122" s="67"/>
      <c r="O122" s="67"/>
      <c r="P122" s="67"/>
      <c r="U122" s="1"/>
    </row>
    <row r="123" spans="1:21" ht="12.75" x14ac:dyDescent="0.2">
      <c r="A123" s="102"/>
      <c r="B123" s="61"/>
      <c r="C123" s="62"/>
      <c r="D123" s="63"/>
      <c r="E123" s="64"/>
      <c r="F123" s="103"/>
      <c r="G123" s="111"/>
      <c r="H123" s="68"/>
      <c r="I123" s="65"/>
      <c r="J123" s="66"/>
      <c r="K123" s="67"/>
      <c r="L123" s="67"/>
      <c r="M123" s="67"/>
      <c r="N123" s="67"/>
      <c r="O123" s="67"/>
      <c r="P123" s="112"/>
      <c r="U123" s="1"/>
    </row>
    <row r="124" spans="1:21" ht="12.75" x14ac:dyDescent="0.2">
      <c r="A124" s="102"/>
      <c r="B124" s="69"/>
      <c r="C124" s="62"/>
      <c r="D124" s="70"/>
      <c r="E124" s="71"/>
      <c r="F124" s="71"/>
      <c r="G124" s="111"/>
      <c r="H124" s="68"/>
      <c r="I124" s="65"/>
      <c r="J124" s="66"/>
      <c r="K124" s="67"/>
      <c r="L124" s="67"/>
      <c r="M124" s="67"/>
      <c r="N124" s="67"/>
      <c r="O124" s="67"/>
      <c r="P124" s="67"/>
      <c r="U124" s="1"/>
    </row>
    <row r="125" spans="1:21" ht="12.75" x14ac:dyDescent="0.2">
      <c r="A125" s="102"/>
      <c r="B125" s="61"/>
      <c r="C125" s="62"/>
      <c r="D125" s="63"/>
      <c r="E125" s="64"/>
      <c r="F125" s="103"/>
      <c r="G125" s="111"/>
      <c r="H125" s="68"/>
      <c r="I125" s="65"/>
      <c r="J125" s="66"/>
      <c r="K125" s="67"/>
      <c r="L125" s="67"/>
      <c r="M125" s="67"/>
      <c r="N125" s="67"/>
      <c r="O125" s="67"/>
      <c r="P125" s="112"/>
      <c r="U125" s="1"/>
    </row>
    <row r="126" spans="1:21" ht="12.75" x14ac:dyDescent="0.2">
      <c r="A126" s="102"/>
      <c r="B126" s="61"/>
      <c r="C126" s="62"/>
      <c r="D126" s="63"/>
      <c r="E126" s="64"/>
      <c r="F126" s="103"/>
      <c r="G126" s="111"/>
      <c r="H126" s="68"/>
      <c r="I126" s="65"/>
      <c r="J126" s="66"/>
      <c r="K126" s="67"/>
      <c r="L126" s="67"/>
      <c r="M126" s="67"/>
      <c r="N126" s="67"/>
      <c r="O126" s="67"/>
      <c r="P126" s="112"/>
      <c r="U126" s="1"/>
    </row>
    <row r="127" spans="1:21" ht="12.75" x14ac:dyDescent="0.2">
      <c r="A127" s="102"/>
      <c r="B127" s="61"/>
      <c r="C127" s="62"/>
      <c r="D127" s="63"/>
      <c r="E127" s="64"/>
      <c r="F127" s="103"/>
      <c r="G127" s="111"/>
      <c r="H127" s="68"/>
      <c r="I127" s="65"/>
      <c r="J127" s="66"/>
      <c r="K127" s="67"/>
      <c r="L127" s="67"/>
      <c r="M127" s="67"/>
      <c r="N127" s="67"/>
      <c r="O127" s="67"/>
      <c r="P127" s="112"/>
      <c r="U127" s="1"/>
    </row>
    <row r="128" spans="1:21" ht="12.75" x14ac:dyDescent="0.2">
      <c r="A128" s="102"/>
      <c r="B128" s="61"/>
      <c r="C128" s="62"/>
      <c r="D128" s="63"/>
      <c r="E128" s="64"/>
      <c r="F128" s="103"/>
      <c r="G128" s="111"/>
      <c r="H128" s="68"/>
      <c r="I128" s="65"/>
      <c r="J128" s="66"/>
      <c r="K128" s="67"/>
      <c r="L128" s="67"/>
      <c r="M128" s="67"/>
      <c r="N128" s="67"/>
      <c r="O128" s="67"/>
      <c r="P128" s="112"/>
      <c r="U128" s="1"/>
    </row>
    <row r="129" spans="1:21" ht="12.75" x14ac:dyDescent="0.2">
      <c r="A129" s="102"/>
      <c r="B129" s="69"/>
      <c r="C129" s="62"/>
      <c r="D129" s="70"/>
      <c r="E129" s="71"/>
      <c r="F129" s="71"/>
      <c r="G129" s="111"/>
      <c r="H129" s="68"/>
      <c r="I129" s="65"/>
      <c r="J129" s="66"/>
      <c r="K129" s="67"/>
      <c r="L129" s="67"/>
      <c r="M129" s="67"/>
      <c r="N129" s="67"/>
      <c r="O129" s="67"/>
      <c r="P129" s="67"/>
      <c r="U129" s="1"/>
    </row>
    <row r="130" spans="1:21" ht="12.75" x14ac:dyDescent="0.2">
      <c r="A130" s="102"/>
      <c r="B130" s="69"/>
      <c r="C130" s="62"/>
      <c r="D130" s="70"/>
      <c r="E130" s="71"/>
      <c r="F130" s="71"/>
      <c r="G130" s="111"/>
      <c r="H130" s="68"/>
      <c r="I130" s="65"/>
      <c r="J130" s="66"/>
      <c r="K130" s="67"/>
      <c r="L130" s="67"/>
      <c r="M130" s="67"/>
      <c r="N130" s="67"/>
      <c r="O130" s="67"/>
      <c r="P130" s="67"/>
      <c r="U130" s="1"/>
    </row>
    <row r="131" spans="1:21" ht="12.75" x14ac:dyDescent="0.2">
      <c r="A131" s="102"/>
      <c r="B131" s="61"/>
      <c r="C131" s="62"/>
      <c r="D131" s="63"/>
      <c r="E131" s="64"/>
      <c r="F131" s="103"/>
      <c r="G131" s="111"/>
      <c r="H131" s="68"/>
      <c r="I131" s="65"/>
      <c r="J131" s="66"/>
      <c r="K131" s="67"/>
      <c r="L131" s="67"/>
      <c r="M131" s="67"/>
      <c r="N131" s="67"/>
      <c r="O131" s="67"/>
      <c r="P131" s="112"/>
      <c r="U131" s="1"/>
    </row>
    <row r="132" spans="1:21" ht="12.75" x14ac:dyDescent="0.2">
      <c r="A132" s="102"/>
      <c r="B132" s="61"/>
      <c r="C132" s="62"/>
      <c r="D132" s="63"/>
      <c r="E132" s="64"/>
      <c r="F132" s="103"/>
      <c r="G132" s="111"/>
      <c r="H132" s="68"/>
      <c r="I132" s="65"/>
      <c r="J132" s="66"/>
      <c r="K132" s="67"/>
      <c r="L132" s="67"/>
      <c r="M132" s="67"/>
      <c r="N132" s="67"/>
      <c r="O132" s="67"/>
      <c r="P132" s="112"/>
      <c r="U132" s="1"/>
    </row>
    <row r="133" spans="1:21" ht="12.75" x14ac:dyDescent="0.2">
      <c r="A133" s="102"/>
      <c r="B133" s="61"/>
      <c r="C133" s="62"/>
      <c r="D133" s="63"/>
      <c r="E133" s="64"/>
      <c r="F133" s="103"/>
      <c r="G133" s="111"/>
      <c r="H133" s="68"/>
      <c r="I133" s="65"/>
      <c r="J133" s="66"/>
      <c r="K133" s="67"/>
      <c r="L133" s="67"/>
      <c r="M133" s="67"/>
      <c r="N133" s="67"/>
      <c r="O133" s="67"/>
      <c r="P133" s="112"/>
      <c r="U133" s="1"/>
    </row>
    <row r="134" spans="1:21" ht="12.75" x14ac:dyDescent="0.2">
      <c r="A134" s="102"/>
      <c r="B134" s="69"/>
      <c r="C134" s="62"/>
      <c r="D134" s="70"/>
      <c r="E134" s="71"/>
      <c r="F134" s="71"/>
      <c r="G134" s="111"/>
      <c r="H134" s="68"/>
      <c r="I134" s="65"/>
      <c r="J134" s="66"/>
      <c r="K134" s="67"/>
      <c r="L134" s="67"/>
      <c r="M134" s="67"/>
      <c r="N134" s="67"/>
      <c r="O134" s="67"/>
      <c r="P134" s="67"/>
      <c r="U134" s="1"/>
    </row>
    <row r="135" spans="1:21" ht="12.75" x14ac:dyDescent="0.2">
      <c r="A135" s="102"/>
      <c r="B135" s="61"/>
      <c r="C135" s="62"/>
      <c r="D135" s="63"/>
      <c r="E135" s="64"/>
      <c r="F135" s="103"/>
      <c r="G135" s="111"/>
      <c r="H135" s="68"/>
      <c r="I135" s="65"/>
      <c r="J135" s="66"/>
      <c r="K135" s="67"/>
      <c r="L135" s="67"/>
      <c r="M135" s="67"/>
      <c r="N135" s="67"/>
      <c r="O135" s="67"/>
      <c r="P135" s="112"/>
      <c r="U135" s="1"/>
    </row>
    <row r="136" spans="1:21" ht="12.75" x14ac:dyDescent="0.2">
      <c r="A136" s="102"/>
      <c r="B136" s="69"/>
      <c r="C136" s="62"/>
      <c r="D136" s="70"/>
      <c r="E136" s="71"/>
      <c r="F136" s="71"/>
      <c r="G136" s="111"/>
      <c r="H136" s="68"/>
      <c r="I136" s="65"/>
      <c r="J136" s="66"/>
      <c r="K136" s="67"/>
      <c r="L136" s="67"/>
      <c r="M136" s="67"/>
      <c r="N136" s="67"/>
      <c r="O136" s="67"/>
      <c r="P136" s="67"/>
      <c r="U136" s="1"/>
    </row>
    <row r="137" spans="1:21" ht="12.75" x14ac:dyDescent="0.2">
      <c r="A137" s="102"/>
      <c r="B137" s="61"/>
      <c r="C137" s="62"/>
      <c r="D137" s="63"/>
      <c r="E137" s="64"/>
      <c r="F137" s="103"/>
      <c r="G137" s="111"/>
      <c r="H137" s="68"/>
      <c r="I137" s="65"/>
      <c r="J137" s="66"/>
      <c r="K137" s="67"/>
      <c r="L137" s="67"/>
      <c r="M137" s="67"/>
      <c r="N137" s="67"/>
      <c r="O137" s="67"/>
      <c r="P137" s="112"/>
      <c r="U137" s="1"/>
    </row>
    <row r="138" spans="1:21" ht="12.75" x14ac:dyDescent="0.2">
      <c r="A138" s="102"/>
      <c r="B138" s="61"/>
      <c r="C138" s="62"/>
      <c r="D138" s="63"/>
      <c r="E138" s="64"/>
      <c r="F138" s="103"/>
      <c r="G138" s="111"/>
      <c r="H138" s="68"/>
      <c r="I138" s="65"/>
      <c r="J138" s="66"/>
      <c r="K138" s="67"/>
      <c r="L138" s="67"/>
      <c r="M138" s="67"/>
      <c r="N138" s="67"/>
      <c r="O138" s="67"/>
      <c r="P138" s="112"/>
      <c r="U138" s="1"/>
    </row>
    <row r="139" spans="1:21" ht="12.75" x14ac:dyDescent="0.2">
      <c r="A139" s="102"/>
      <c r="B139" s="69"/>
      <c r="C139" s="62"/>
      <c r="D139" s="70"/>
      <c r="E139" s="71"/>
      <c r="F139" s="71"/>
      <c r="G139" s="111"/>
      <c r="H139" s="68"/>
      <c r="I139" s="65"/>
      <c r="J139" s="66"/>
      <c r="K139" s="67"/>
      <c r="L139" s="67"/>
      <c r="M139" s="67"/>
      <c r="N139" s="67"/>
      <c r="O139" s="67"/>
      <c r="P139" s="67"/>
      <c r="U139" s="1"/>
    </row>
    <row r="140" spans="1:21" ht="12.75" x14ac:dyDescent="0.2">
      <c r="A140" s="102"/>
      <c r="B140" s="61"/>
      <c r="C140" s="62"/>
      <c r="D140" s="63"/>
      <c r="E140" s="64"/>
      <c r="F140" s="103"/>
      <c r="G140" s="111"/>
      <c r="H140" s="68"/>
      <c r="I140" s="65"/>
      <c r="J140" s="66"/>
      <c r="K140" s="67"/>
      <c r="L140" s="67"/>
      <c r="M140" s="67"/>
      <c r="N140" s="67"/>
      <c r="O140" s="67"/>
      <c r="P140" s="112"/>
      <c r="U140" s="1"/>
    </row>
    <row r="141" spans="1:21" ht="12.75" x14ac:dyDescent="0.2">
      <c r="A141" s="102"/>
      <c r="B141" s="61"/>
      <c r="C141" s="62"/>
      <c r="D141" s="63"/>
      <c r="E141" s="64"/>
      <c r="F141" s="103"/>
      <c r="G141" s="111"/>
      <c r="H141" s="68"/>
      <c r="I141" s="65"/>
      <c r="J141" s="66"/>
      <c r="K141" s="67"/>
      <c r="L141" s="67"/>
      <c r="M141" s="67"/>
      <c r="N141" s="67"/>
      <c r="O141" s="67"/>
      <c r="P141" s="112"/>
      <c r="U141" s="1"/>
    </row>
    <row r="142" spans="1:21" ht="12.75" x14ac:dyDescent="0.2">
      <c r="A142" s="102"/>
      <c r="B142" s="61"/>
      <c r="C142" s="62"/>
      <c r="D142" s="63"/>
      <c r="E142" s="64"/>
      <c r="F142" s="103"/>
      <c r="G142" s="111"/>
      <c r="H142" s="68"/>
      <c r="I142" s="65"/>
      <c r="J142" s="66"/>
      <c r="K142" s="67"/>
      <c r="L142" s="67"/>
      <c r="M142" s="67"/>
      <c r="N142" s="67"/>
      <c r="O142" s="67"/>
      <c r="P142" s="112"/>
      <c r="U142" s="1"/>
    </row>
    <row r="143" spans="1:21" ht="12.75" x14ac:dyDescent="0.2">
      <c r="A143" s="102"/>
      <c r="B143" s="69"/>
      <c r="C143" s="62"/>
      <c r="D143" s="70"/>
      <c r="E143" s="71"/>
      <c r="F143" s="71"/>
      <c r="G143" s="111"/>
      <c r="H143" s="68"/>
      <c r="I143" s="65"/>
      <c r="J143" s="66"/>
      <c r="K143" s="67"/>
      <c r="L143" s="67"/>
      <c r="M143" s="67"/>
      <c r="N143" s="67"/>
      <c r="O143" s="67"/>
      <c r="P143" s="67"/>
      <c r="U143" s="1"/>
    </row>
    <row r="144" spans="1:21" ht="12.75" x14ac:dyDescent="0.2">
      <c r="A144" s="102"/>
      <c r="B144" s="69"/>
      <c r="C144" s="62"/>
      <c r="D144" s="70"/>
      <c r="E144" s="71"/>
      <c r="F144" s="71"/>
      <c r="G144" s="111"/>
      <c r="H144" s="68"/>
      <c r="I144" s="65"/>
      <c r="J144" s="66"/>
      <c r="K144" s="67"/>
      <c r="L144" s="67"/>
      <c r="M144" s="67"/>
      <c r="N144" s="67"/>
      <c r="O144" s="67"/>
      <c r="P144" s="67"/>
      <c r="U144" s="1"/>
    </row>
    <row r="145" spans="1:21" ht="12.75" x14ac:dyDescent="0.2">
      <c r="A145" s="102"/>
      <c r="B145" s="61"/>
      <c r="C145" s="62"/>
      <c r="D145" s="63"/>
      <c r="E145" s="64"/>
      <c r="F145" s="103"/>
      <c r="G145" s="111"/>
      <c r="H145" s="68"/>
      <c r="I145" s="65"/>
      <c r="J145" s="66"/>
      <c r="K145" s="67"/>
      <c r="L145" s="67"/>
      <c r="M145" s="67"/>
      <c r="N145" s="67"/>
      <c r="O145" s="67"/>
      <c r="P145" s="112"/>
      <c r="U145" s="1"/>
    </row>
    <row r="146" spans="1:21" ht="12.75" x14ac:dyDescent="0.2">
      <c r="A146" s="102"/>
      <c r="B146" s="69"/>
      <c r="C146" s="62"/>
      <c r="D146" s="70"/>
      <c r="E146" s="71"/>
      <c r="F146" s="71"/>
      <c r="G146" s="111"/>
      <c r="H146" s="68"/>
      <c r="I146" s="65"/>
      <c r="J146" s="66"/>
      <c r="K146" s="67"/>
      <c r="L146" s="67"/>
      <c r="M146" s="67"/>
      <c r="N146" s="67"/>
      <c r="O146" s="67"/>
      <c r="P146" s="67"/>
      <c r="U146" s="1"/>
    </row>
    <row r="147" spans="1:21" ht="12.75" x14ac:dyDescent="0.2">
      <c r="A147" s="102"/>
      <c r="B147" s="69"/>
      <c r="C147" s="62"/>
      <c r="D147" s="70"/>
      <c r="E147" s="71"/>
      <c r="F147" s="71"/>
      <c r="G147" s="111"/>
      <c r="H147" s="68"/>
      <c r="I147" s="65"/>
      <c r="J147" s="66"/>
      <c r="K147" s="67"/>
      <c r="L147" s="67"/>
      <c r="M147" s="67"/>
      <c r="N147" s="67"/>
      <c r="O147" s="67"/>
      <c r="P147" s="67"/>
      <c r="U147" s="1"/>
    </row>
    <row r="148" spans="1:21" ht="12.75" x14ac:dyDescent="0.2">
      <c r="A148" s="102"/>
      <c r="B148" s="61"/>
      <c r="C148" s="62"/>
      <c r="D148" s="63"/>
      <c r="E148" s="64"/>
      <c r="F148" s="103"/>
      <c r="G148" s="111"/>
      <c r="H148" s="68"/>
      <c r="I148" s="65"/>
      <c r="J148" s="66"/>
      <c r="K148" s="67"/>
      <c r="L148" s="67"/>
      <c r="M148" s="67"/>
      <c r="N148" s="67"/>
      <c r="O148" s="67"/>
      <c r="P148" s="112"/>
      <c r="U148" s="1"/>
    </row>
    <row r="149" spans="1:21" ht="12.75" x14ac:dyDescent="0.2">
      <c r="A149" s="102"/>
      <c r="B149" s="69"/>
      <c r="C149" s="62"/>
      <c r="D149" s="70"/>
      <c r="E149" s="71"/>
      <c r="F149" s="71"/>
      <c r="G149" s="111"/>
      <c r="H149" s="68"/>
      <c r="I149" s="65"/>
      <c r="J149" s="66"/>
      <c r="K149" s="67"/>
      <c r="L149" s="67"/>
      <c r="M149" s="67"/>
      <c r="N149" s="67"/>
      <c r="O149" s="67"/>
      <c r="P149" s="67"/>
      <c r="U149" s="1"/>
    </row>
    <row r="150" spans="1:21" ht="12.75" x14ac:dyDescent="0.2">
      <c r="A150" s="102"/>
      <c r="B150" s="61"/>
      <c r="C150" s="62"/>
      <c r="D150" s="63"/>
      <c r="E150" s="64"/>
      <c r="F150" s="103"/>
      <c r="G150" s="111"/>
      <c r="H150" s="68"/>
      <c r="I150" s="65"/>
      <c r="J150" s="66"/>
      <c r="K150" s="67"/>
      <c r="L150" s="67"/>
      <c r="M150" s="67"/>
      <c r="N150" s="67"/>
      <c r="O150" s="67"/>
      <c r="P150" s="112"/>
      <c r="U150" s="1"/>
    </row>
    <row r="151" spans="1:21" ht="12.75" x14ac:dyDescent="0.2">
      <c r="A151" s="102"/>
      <c r="B151" s="69"/>
      <c r="C151" s="62"/>
      <c r="D151" s="70"/>
      <c r="E151" s="71"/>
      <c r="F151" s="71"/>
      <c r="G151" s="111"/>
      <c r="H151" s="68"/>
      <c r="I151" s="65"/>
      <c r="J151" s="66"/>
      <c r="K151" s="67"/>
      <c r="L151" s="67"/>
      <c r="M151" s="67"/>
      <c r="N151" s="67"/>
      <c r="O151" s="67"/>
      <c r="P151" s="67"/>
      <c r="U151" s="1"/>
    </row>
    <row r="152" spans="1:21" ht="12.75" x14ac:dyDescent="0.2">
      <c r="A152" s="102"/>
      <c r="B152" s="61"/>
      <c r="C152" s="62"/>
      <c r="D152" s="63"/>
      <c r="E152" s="64"/>
      <c r="F152" s="103"/>
      <c r="G152" s="111"/>
      <c r="H152" s="68"/>
      <c r="I152" s="65"/>
      <c r="J152" s="66"/>
      <c r="K152" s="67"/>
      <c r="L152" s="67"/>
      <c r="M152" s="67"/>
      <c r="N152" s="67"/>
      <c r="O152" s="67"/>
      <c r="P152" s="112"/>
      <c r="U152" s="1"/>
    </row>
    <row r="153" spans="1:21" ht="12.75" x14ac:dyDescent="0.2">
      <c r="A153" s="102"/>
      <c r="B153" s="69"/>
      <c r="C153" s="62"/>
      <c r="D153" s="70"/>
      <c r="E153" s="71"/>
      <c r="F153" s="71"/>
      <c r="G153" s="111"/>
      <c r="H153" s="68"/>
      <c r="I153" s="65"/>
      <c r="J153" s="66"/>
      <c r="K153" s="67"/>
      <c r="L153" s="67"/>
      <c r="M153" s="67"/>
      <c r="N153" s="67"/>
      <c r="O153" s="67"/>
      <c r="P153" s="67"/>
      <c r="U153" s="1"/>
    </row>
    <row r="154" spans="1:21" ht="12.75" x14ac:dyDescent="0.2">
      <c r="A154" s="102"/>
      <c r="B154" s="61"/>
      <c r="C154" s="62"/>
      <c r="D154" s="63"/>
      <c r="E154" s="64"/>
      <c r="F154" s="103"/>
      <c r="G154" s="111"/>
      <c r="H154" s="68"/>
      <c r="I154" s="65"/>
      <c r="J154" s="66"/>
      <c r="K154" s="67"/>
      <c r="L154" s="67"/>
      <c r="M154" s="67"/>
      <c r="N154" s="67"/>
      <c r="O154" s="67"/>
      <c r="P154" s="112"/>
      <c r="U154" s="1"/>
    </row>
    <row r="155" spans="1:21" ht="12.75" x14ac:dyDescent="0.2">
      <c r="A155" s="102"/>
      <c r="B155" s="69"/>
      <c r="C155" s="62"/>
      <c r="D155" s="70"/>
      <c r="E155" s="71"/>
      <c r="F155" s="71"/>
      <c r="G155" s="111"/>
      <c r="H155" s="68"/>
      <c r="I155" s="65"/>
      <c r="J155" s="66"/>
      <c r="K155" s="67"/>
      <c r="L155" s="67"/>
      <c r="M155" s="67"/>
      <c r="N155" s="67"/>
      <c r="O155" s="67"/>
      <c r="P155" s="67"/>
      <c r="U155" s="1"/>
    </row>
    <row r="156" spans="1:21" ht="12.75" x14ac:dyDescent="0.2">
      <c r="A156" s="102"/>
      <c r="B156" s="61"/>
      <c r="C156" s="62"/>
      <c r="D156" s="63"/>
      <c r="E156" s="64"/>
      <c r="F156" s="103"/>
      <c r="G156" s="111"/>
      <c r="H156" s="68"/>
      <c r="I156" s="65"/>
      <c r="J156" s="66"/>
      <c r="K156" s="67"/>
      <c r="L156" s="67"/>
      <c r="M156" s="67"/>
      <c r="N156" s="67"/>
      <c r="O156" s="67"/>
      <c r="P156" s="112"/>
      <c r="U156" s="1"/>
    </row>
    <row r="157" spans="1:21" ht="12.75" x14ac:dyDescent="0.2">
      <c r="A157" s="102"/>
      <c r="B157" s="61"/>
      <c r="C157" s="62"/>
      <c r="D157" s="63"/>
      <c r="E157" s="64"/>
      <c r="F157" s="103"/>
      <c r="G157" s="111"/>
      <c r="H157" s="68"/>
      <c r="I157" s="65"/>
      <c r="J157" s="66"/>
      <c r="K157" s="67"/>
      <c r="L157" s="67"/>
      <c r="M157" s="67"/>
      <c r="N157" s="67"/>
      <c r="O157" s="67"/>
      <c r="P157" s="112"/>
      <c r="U157" s="1"/>
    </row>
    <row r="158" spans="1:21" ht="12.75" x14ac:dyDescent="0.2">
      <c r="A158" s="102"/>
      <c r="B158" s="69"/>
      <c r="C158" s="62"/>
      <c r="D158" s="70"/>
      <c r="E158" s="71"/>
      <c r="F158" s="71"/>
      <c r="G158" s="111"/>
      <c r="H158" s="68"/>
      <c r="I158" s="65"/>
      <c r="J158" s="66"/>
      <c r="K158" s="67"/>
      <c r="L158" s="67"/>
      <c r="M158" s="67"/>
      <c r="N158" s="67"/>
      <c r="O158" s="67"/>
      <c r="P158" s="67"/>
      <c r="U158" s="1"/>
    </row>
    <row r="159" spans="1:21" ht="12.75" x14ac:dyDescent="0.2">
      <c r="A159" s="102"/>
      <c r="B159" s="69"/>
      <c r="C159" s="62"/>
      <c r="D159" s="70"/>
      <c r="E159" s="71"/>
      <c r="F159" s="71"/>
      <c r="G159" s="111"/>
      <c r="H159" s="68"/>
      <c r="I159" s="65"/>
      <c r="J159" s="66"/>
      <c r="K159" s="67"/>
      <c r="L159" s="67"/>
      <c r="M159" s="67"/>
      <c r="N159" s="67"/>
      <c r="O159" s="67"/>
      <c r="P159" s="67"/>
      <c r="U159" s="1"/>
    </row>
    <row r="160" spans="1:21" ht="12.75" x14ac:dyDescent="0.2">
      <c r="A160" s="102"/>
      <c r="B160" s="69"/>
      <c r="C160" s="62"/>
      <c r="D160" s="70"/>
      <c r="E160" s="71"/>
      <c r="F160" s="71"/>
      <c r="G160" s="111"/>
      <c r="H160" s="68"/>
      <c r="I160" s="65"/>
      <c r="J160" s="66"/>
      <c r="K160" s="67"/>
      <c r="L160" s="67"/>
      <c r="M160" s="67"/>
      <c r="N160" s="67"/>
      <c r="O160" s="67"/>
      <c r="P160" s="67"/>
      <c r="U160" s="1"/>
    </row>
    <row r="161" spans="1:21" ht="12.75" x14ac:dyDescent="0.2">
      <c r="A161" s="102"/>
      <c r="B161" s="61"/>
      <c r="C161" s="62"/>
      <c r="D161" s="63"/>
      <c r="E161" s="64"/>
      <c r="F161" s="103"/>
      <c r="G161" s="111"/>
      <c r="H161" s="68"/>
      <c r="I161" s="65"/>
      <c r="J161" s="66"/>
      <c r="K161" s="67"/>
      <c r="L161" s="67"/>
      <c r="M161" s="67"/>
      <c r="N161" s="67"/>
      <c r="O161" s="67"/>
      <c r="P161" s="112"/>
      <c r="U161" s="1"/>
    </row>
    <row r="162" spans="1:21" ht="12.75" x14ac:dyDescent="0.2">
      <c r="A162" s="102"/>
      <c r="B162" s="61"/>
      <c r="C162" s="62"/>
      <c r="D162" s="63"/>
      <c r="E162" s="64"/>
      <c r="F162" s="103"/>
      <c r="G162" s="111"/>
      <c r="H162" s="68"/>
      <c r="I162" s="65"/>
      <c r="J162" s="66"/>
      <c r="K162" s="67"/>
      <c r="L162" s="67"/>
      <c r="M162" s="67"/>
      <c r="N162" s="67"/>
      <c r="O162" s="67"/>
      <c r="P162" s="112"/>
      <c r="U162" s="1"/>
    </row>
    <row r="163" spans="1:21" ht="12.75" x14ac:dyDescent="0.2">
      <c r="A163" s="102"/>
      <c r="B163" s="61"/>
      <c r="C163" s="62"/>
      <c r="D163" s="63"/>
      <c r="E163" s="64"/>
      <c r="F163" s="103"/>
      <c r="G163" s="111"/>
      <c r="H163" s="68"/>
      <c r="I163" s="65"/>
      <c r="J163" s="66"/>
      <c r="K163" s="67"/>
      <c r="L163" s="67"/>
      <c r="M163" s="67"/>
      <c r="N163" s="67"/>
      <c r="O163" s="67"/>
      <c r="P163" s="112"/>
      <c r="U163" s="1"/>
    </row>
    <row r="164" spans="1:21" ht="12.75" x14ac:dyDescent="0.2">
      <c r="A164" s="102"/>
      <c r="B164" s="69"/>
      <c r="C164" s="62"/>
      <c r="D164" s="70"/>
      <c r="E164" s="71"/>
      <c r="F164" s="71"/>
      <c r="G164" s="111"/>
      <c r="H164" s="68"/>
      <c r="I164" s="65"/>
      <c r="J164" s="66"/>
      <c r="K164" s="67"/>
      <c r="L164" s="67"/>
      <c r="M164" s="67"/>
      <c r="N164" s="67"/>
      <c r="O164" s="67"/>
      <c r="P164" s="67"/>
      <c r="U164" s="1"/>
    </row>
    <row r="165" spans="1:21" ht="12.75" x14ac:dyDescent="0.2">
      <c r="A165" s="102"/>
      <c r="B165" s="69"/>
      <c r="C165" s="62"/>
      <c r="D165" s="70"/>
      <c r="E165" s="71"/>
      <c r="F165" s="71"/>
      <c r="G165" s="111"/>
      <c r="H165" s="68"/>
      <c r="I165" s="65"/>
      <c r="J165" s="66"/>
      <c r="K165" s="67"/>
      <c r="L165" s="67"/>
      <c r="M165" s="67"/>
      <c r="N165" s="67"/>
      <c r="O165" s="67"/>
      <c r="P165" s="67"/>
      <c r="U165" s="1"/>
    </row>
    <row r="166" spans="1:21" ht="12.75" x14ac:dyDescent="0.2">
      <c r="A166" s="102"/>
      <c r="B166" s="61"/>
      <c r="C166" s="62"/>
      <c r="D166" s="63"/>
      <c r="E166" s="64"/>
      <c r="F166" s="103"/>
      <c r="G166" s="111"/>
      <c r="H166" s="68"/>
      <c r="I166" s="65"/>
      <c r="J166" s="66"/>
      <c r="K166" s="67"/>
      <c r="L166" s="67"/>
      <c r="M166" s="67"/>
      <c r="N166" s="67"/>
      <c r="O166" s="67"/>
      <c r="P166" s="112"/>
      <c r="U166" s="1"/>
    </row>
    <row r="167" spans="1:21" ht="12.75" x14ac:dyDescent="0.2">
      <c r="A167" s="102"/>
      <c r="B167" s="61"/>
      <c r="C167" s="62"/>
      <c r="D167" s="63"/>
      <c r="E167" s="64"/>
      <c r="F167" s="103"/>
      <c r="G167" s="111"/>
      <c r="H167" s="68"/>
      <c r="I167" s="65"/>
      <c r="J167" s="66"/>
      <c r="K167" s="67"/>
      <c r="L167" s="67"/>
      <c r="M167" s="67"/>
      <c r="N167" s="67"/>
      <c r="O167" s="67"/>
      <c r="P167" s="112"/>
      <c r="U167" s="1"/>
    </row>
    <row r="168" spans="1:21" ht="12.75" x14ac:dyDescent="0.2">
      <c r="A168" s="102"/>
      <c r="B168" s="69"/>
      <c r="C168" s="62"/>
      <c r="D168" s="70"/>
      <c r="E168" s="71"/>
      <c r="F168" s="71"/>
      <c r="G168" s="111"/>
      <c r="H168" s="68"/>
      <c r="I168" s="65"/>
      <c r="J168" s="66"/>
      <c r="K168" s="67"/>
      <c r="L168" s="67"/>
      <c r="M168" s="67"/>
      <c r="N168" s="67"/>
      <c r="O168" s="67"/>
      <c r="P168" s="67"/>
      <c r="U168" s="1"/>
    </row>
    <row r="169" spans="1:21" ht="12.75" x14ac:dyDescent="0.2">
      <c r="A169" s="102"/>
      <c r="B169" s="61"/>
      <c r="C169" s="62"/>
      <c r="D169" s="63"/>
      <c r="E169" s="64"/>
      <c r="F169" s="103"/>
      <c r="G169" s="111"/>
      <c r="H169" s="68"/>
      <c r="I169" s="65"/>
      <c r="J169" s="66"/>
      <c r="K169" s="67"/>
      <c r="L169" s="67"/>
      <c r="M169" s="67"/>
      <c r="N169" s="67"/>
      <c r="O169" s="67"/>
      <c r="P169" s="112"/>
      <c r="U169" s="1"/>
    </row>
    <row r="170" spans="1:21" ht="12.75" x14ac:dyDescent="0.2">
      <c r="A170" s="102"/>
      <c r="B170" s="69"/>
      <c r="C170" s="62"/>
      <c r="D170" s="70"/>
      <c r="E170" s="71"/>
      <c r="F170" s="71"/>
      <c r="G170" s="111"/>
      <c r="H170" s="68"/>
      <c r="I170" s="65"/>
      <c r="J170" s="66"/>
      <c r="K170" s="67"/>
      <c r="L170" s="67"/>
      <c r="M170" s="67"/>
      <c r="N170" s="67"/>
      <c r="O170" s="67"/>
      <c r="P170" s="67"/>
      <c r="U170" s="1"/>
    </row>
    <row r="171" spans="1:21" ht="12.75" x14ac:dyDescent="0.2">
      <c r="A171" s="102"/>
      <c r="B171" s="61"/>
      <c r="C171" s="62"/>
      <c r="D171" s="63"/>
      <c r="E171" s="64"/>
      <c r="F171" s="103"/>
      <c r="G171" s="111"/>
      <c r="H171" s="68"/>
      <c r="I171" s="65"/>
      <c r="J171" s="66"/>
      <c r="K171" s="67"/>
      <c r="L171" s="67"/>
      <c r="M171" s="67"/>
      <c r="N171" s="67"/>
      <c r="O171" s="67"/>
      <c r="P171" s="112"/>
      <c r="U171" s="1"/>
    </row>
    <row r="172" spans="1:21" ht="12.75" x14ac:dyDescent="0.2">
      <c r="A172" s="102"/>
      <c r="B172" s="61"/>
      <c r="C172" s="62"/>
      <c r="D172" s="63"/>
      <c r="E172" s="64"/>
      <c r="F172" s="103"/>
      <c r="G172" s="111"/>
      <c r="H172" s="68"/>
      <c r="I172" s="65"/>
      <c r="J172" s="66"/>
      <c r="K172" s="67"/>
      <c r="L172" s="67"/>
      <c r="M172" s="67"/>
      <c r="N172" s="67"/>
      <c r="O172" s="67"/>
      <c r="P172" s="112"/>
      <c r="U172" s="1"/>
    </row>
    <row r="173" spans="1:21" ht="12.75" x14ac:dyDescent="0.2">
      <c r="A173" s="102"/>
      <c r="B173" s="69"/>
      <c r="C173" s="62"/>
      <c r="D173" s="70"/>
      <c r="E173" s="71"/>
      <c r="F173" s="71"/>
      <c r="G173" s="111"/>
      <c r="H173" s="68"/>
      <c r="I173" s="65"/>
      <c r="J173" s="66"/>
      <c r="K173" s="67"/>
      <c r="L173" s="67"/>
      <c r="M173" s="67"/>
      <c r="N173" s="67"/>
      <c r="O173" s="67"/>
      <c r="P173" s="67"/>
      <c r="U173" s="1"/>
    </row>
    <row r="174" spans="1:21" ht="12.75" x14ac:dyDescent="0.2">
      <c r="A174" s="104"/>
      <c r="B174" s="72"/>
      <c r="C174" s="73"/>
      <c r="D174" s="74"/>
      <c r="E174" s="75"/>
      <c r="F174" s="105"/>
      <c r="G174" s="113"/>
      <c r="H174" s="76"/>
      <c r="I174" s="77"/>
      <c r="J174" s="78"/>
      <c r="K174" s="78"/>
      <c r="L174" s="78"/>
      <c r="M174" s="78"/>
      <c r="N174" s="78"/>
      <c r="O174" s="78"/>
      <c r="P174" s="114"/>
      <c r="U174" s="1"/>
    </row>
    <row r="175" spans="1:21" ht="12.75" x14ac:dyDescent="0.2">
      <c r="A175" s="104"/>
      <c r="B175" s="72"/>
      <c r="C175" s="73"/>
      <c r="D175" s="74"/>
      <c r="E175" s="75"/>
      <c r="F175" s="105"/>
      <c r="G175" s="113"/>
      <c r="H175" s="76"/>
      <c r="I175" s="77"/>
      <c r="J175" s="78"/>
      <c r="K175" s="78"/>
      <c r="L175" s="78"/>
      <c r="M175" s="78"/>
      <c r="N175" s="78"/>
      <c r="O175" s="78"/>
      <c r="P175" s="114"/>
      <c r="U175" s="1"/>
    </row>
    <row r="176" spans="1:21" ht="12.75" x14ac:dyDescent="0.2">
      <c r="A176" s="104"/>
      <c r="B176" s="72"/>
      <c r="C176" s="73"/>
      <c r="D176" s="74"/>
      <c r="E176" s="75"/>
      <c r="F176" s="105"/>
      <c r="G176" s="113"/>
      <c r="H176" s="76"/>
      <c r="I176" s="77"/>
      <c r="J176" s="78"/>
      <c r="K176" s="78"/>
      <c r="L176" s="78"/>
      <c r="M176" s="78"/>
      <c r="N176" s="78"/>
      <c r="O176" s="78"/>
      <c r="P176" s="114"/>
      <c r="U176" s="1"/>
    </row>
    <row r="177" spans="1:21" ht="12.75" x14ac:dyDescent="0.2">
      <c r="A177" s="104"/>
      <c r="B177" s="72"/>
      <c r="C177" s="73"/>
      <c r="D177" s="74"/>
      <c r="E177" s="75"/>
      <c r="F177" s="105"/>
      <c r="G177" s="113"/>
      <c r="H177" s="76"/>
      <c r="I177" s="77"/>
      <c r="J177" s="78"/>
      <c r="K177" s="78"/>
      <c r="L177" s="78"/>
      <c r="M177" s="78"/>
      <c r="N177" s="78"/>
      <c r="O177" s="78"/>
      <c r="P177" s="114"/>
      <c r="U177" s="1"/>
    </row>
    <row r="178" spans="1:21" ht="12.75" x14ac:dyDescent="0.2">
      <c r="A178" s="104"/>
      <c r="B178" s="72"/>
      <c r="C178" s="73"/>
      <c r="D178" s="74"/>
      <c r="E178" s="75"/>
      <c r="F178" s="105"/>
      <c r="G178" s="113"/>
      <c r="H178" s="76"/>
      <c r="I178" s="77"/>
      <c r="J178" s="78"/>
      <c r="K178" s="78"/>
      <c r="L178" s="78"/>
      <c r="M178" s="78"/>
      <c r="N178" s="78"/>
      <c r="O178" s="78"/>
      <c r="P178" s="114"/>
      <c r="U178" s="1"/>
    </row>
    <row r="179" spans="1:21" ht="12.75" x14ac:dyDescent="0.2">
      <c r="A179" s="104"/>
      <c r="B179" s="72"/>
      <c r="C179" s="73"/>
      <c r="D179" s="74"/>
      <c r="E179" s="75"/>
      <c r="F179" s="105"/>
      <c r="G179" s="113"/>
      <c r="H179" s="76"/>
      <c r="I179" s="77"/>
      <c r="J179" s="78"/>
      <c r="K179" s="78"/>
      <c r="L179" s="78"/>
      <c r="M179" s="78"/>
      <c r="N179" s="78"/>
      <c r="O179" s="78"/>
      <c r="P179" s="114"/>
      <c r="U179" s="1"/>
    </row>
    <row r="180" spans="1:21" ht="12.75" x14ac:dyDescent="0.2">
      <c r="A180" s="104"/>
      <c r="B180" s="72"/>
      <c r="C180" s="73"/>
      <c r="D180" s="74"/>
      <c r="E180" s="75"/>
      <c r="F180" s="105"/>
      <c r="G180" s="113"/>
      <c r="H180" s="76"/>
      <c r="I180" s="77"/>
      <c r="J180" s="78"/>
      <c r="K180" s="78"/>
      <c r="L180" s="78"/>
      <c r="M180" s="78"/>
      <c r="N180" s="78"/>
      <c r="O180" s="78"/>
      <c r="P180" s="114"/>
      <c r="U180" s="1"/>
    </row>
    <row r="181" spans="1:21" ht="12.75" x14ac:dyDescent="0.2">
      <c r="A181" s="104"/>
      <c r="B181" s="72"/>
      <c r="C181" s="73"/>
      <c r="D181" s="74"/>
      <c r="E181" s="75"/>
      <c r="F181" s="105"/>
      <c r="G181" s="113"/>
      <c r="H181" s="76"/>
      <c r="I181" s="77"/>
      <c r="J181" s="78"/>
      <c r="K181" s="78"/>
      <c r="L181" s="78"/>
      <c r="M181" s="78"/>
      <c r="N181" s="78"/>
      <c r="O181" s="78"/>
      <c r="P181" s="114"/>
      <c r="U181" s="1"/>
    </row>
    <row r="182" spans="1:21" ht="12.75" x14ac:dyDescent="0.2">
      <c r="A182" s="104"/>
      <c r="B182" s="72"/>
      <c r="C182" s="73"/>
      <c r="D182" s="74"/>
      <c r="E182" s="75"/>
      <c r="F182" s="105"/>
      <c r="G182" s="113"/>
      <c r="H182" s="76"/>
      <c r="I182" s="77"/>
      <c r="J182" s="78"/>
      <c r="K182" s="78"/>
      <c r="L182" s="78"/>
      <c r="M182" s="78"/>
      <c r="N182" s="78"/>
      <c r="O182" s="78"/>
      <c r="P182" s="114"/>
      <c r="U182" s="1"/>
    </row>
    <row r="183" spans="1:21" ht="12.75" x14ac:dyDescent="0.2">
      <c r="A183" s="104"/>
      <c r="B183" s="72"/>
      <c r="C183" s="73"/>
      <c r="D183" s="74"/>
      <c r="E183" s="75"/>
      <c r="F183" s="105"/>
      <c r="G183" s="113"/>
      <c r="H183" s="76"/>
      <c r="I183" s="77"/>
      <c r="J183" s="78"/>
      <c r="K183" s="78"/>
      <c r="L183" s="78"/>
      <c r="M183" s="78"/>
      <c r="N183" s="78"/>
      <c r="O183" s="78"/>
      <c r="P183" s="114"/>
      <c r="U183" s="1"/>
    </row>
    <row r="184" spans="1:21" ht="12.75" x14ac:dyDescent="0.2">
      <c r="A184" s="104"/>
      <c r="B184" s="72"/>
      <c r="C184" s="73"/>
      <c r="D184" s="74"/>
      <c r="E184" s="75"/>
      <c r="F184" s="105"/>
      <c r="G184" s="113"/>
      <c r="H184" s="76"/>
      <c r="I184" s="77"/>
      <c r="J184" s="78"/>
      <c r="K184" s="78"/>
      <c r="L184" s="78"/>
      <c r="M184" s="78"/>
      <c r="N184" s="78"/>
      <c r="O184" s="78"/>
      <c r="P184" s="114"/>
      <c r="U184" s="1"/>
    </row>
    <row r="185" spans="1:21" ht="12.75" x14ac:dyDescent="0.2">
      <c r="A185" s="104"/>
      <c r="B185" s="72"/>
      <c r="C185" s="73"/>
      <c r="D185" s="74"/>
      <c r="E185" s="75"/>
      <c r="F185" s="105"/>
      <c r="G185" s="113"/>
      <c r="H185" s="76"/>
      <c r="I185" s="77"/>
      <c r="J185" s="78"/>
      <c r="K185" s="78"/>
      <c r="L185" s="78"/>
      <c r="M185" s="78"/>
      <c r="N185" s="78"/>
      <c r="O185" s="78"/>
      <c r="P185" s="114"/>
      <c r="U185" s="1"/>
    </row>
    <row r="186" spans="1:21" ht="12.75" x14ac:dyDescent="0.2">
      <c r="A186" s="104"/>
      <c r="B186" s="72"/>
      <c r="C186" s="73"/>
      <c r="D186" s="74"/>
      <c r="E186" s="75"/>
      <c r="F186" s="105"/>
      <c r="G186" s="113"/>
      <c r="H186" s="76"/>
      <c r="I186" s="77"/>
      <c r="J186" s="78"/>
      <c r="K186" s="78"/>
      <c r="L186" s="78"/>
      <c r="M186" s="78"/>
      <c r="N186" s="78"/>
      <c r="O186" s="78"/>
      <c r="P186" s="114"/>
      <c r="U186" s="1"/>
    </row>
    <row r="187" spans="1:21" ht="12.75" x14ac:dyDescent="0.2">
      <c r="A187" s="104"/>
      <c r="B187" s="72"/>
      <c r="C187" s="73"/>
      <c r="D187" s="74"/>
      <c r="E187" s="75"/>
      <c r="F187" s="105"/>
      <c r="G187" s="113"/>
      <c r="H187" s="76"/>
      <c r="I187" s="77"/>
      <c r="J187" s="78"/>
      <c r="K187" s="78"/>
      <c r="L187" s="78"/>
      <c r="M187" s="78"/>
      <c r="N187" s="78"/>
      <c r="O187" s="78"/>
      <c r="P187" s="114"/>
      <c r="U187" s="1"/>
    </row>
    <row r="188" spans="1:21" ht="12.75" x14ac:dyDescent="0.2">
      <c r="A188" s="104"/>
      <c r="B188" s="72"/>
      <c r="C188" s="73"/>
      <c r="D188" s="74"/>
      <c r="E188" s="75"/>
      <c r="F188" s="105"/>
      <c r="G188" s="113"/>
      <c r="H188" s="76"/>
      <c r="I188" s="77"/>
      <c r="J188" s="78"/>
      <c r="K188" s="78"/>
      <c r="L188" s="78"/>
      <c r="M188" s="78"/>
      <c r="N188" s="78"/>
      <c r="O188" s="78"/>
      <c r="P188" s="114"/>
      <c r="U188" s="1"/>
    </row>
    <row r="189" spans="1:21" ht="12.75" x14ac:dyDescent="0.2">
      <c r="A189" s="104"/>
      <c r="B189" s="72"/>
      <c r="C189" s="73"/>
      <c r="D189" s="74"/>
      <c r="E189" s="75"/>
      <c r="F189" s="105"/>
      <c r="G189" s="113"/>
      <c r="H189" s="76"/>
      <c r="I189" s="77"/>
      <c r="J189" s="78"/>
      <c r="K189" s="78"/>
      <c r="L189" s="78"/>
      <c r="M189" s="78"/>
      <c r="N189" s="78"/>
      <c r="O189" s="78"/>
      <c r="P189" s="114"/>
      <c r="U189" s="1"/>
    </row>
    <row r="190" spans="1:21" ht="12.75" x14ac:dyDescent="0.2">
      <c r="A190" s="104"/>
      <c r="B190" s="72"/>
      <c r="C190" s="73"/>
      <c r="D190" s="74"/>
      <c r="E190" s="75"/>
      <c r="F190" s="105"/>
      <c r="G190" s="113"/>
      <c r="H190" s="76"/>
      <c r="I190" s="77"/>
      <c r="J190" s="78"/>
      <c r="K190" s="78"/>
      <c r="L190" s="78"/>
      <c r="M190" s="78"/>
      <c r="N190" s="78"/>
      <c r="O190" s="78"/>
      <c r="P190" s="114"/>
      <c r="U190" s="1"/>
    </row>
    <row r="191" spans="1:21" ht="12.75" x14ac:dyDescent="0.2">
      <c r="A191" s="104"/>
      <c r="B191" s="72"/>
      <c r="C191" s="73"/>
      <c r="D191" s="74"/>
      <c r="E191" s="75"/>
      <c r="F191" s="105"/>
      <c r="G191" s="113"/>
      <c r="H191" s="76"/>
      <c r="I191" s="77"/>
      <c r="J191" s="78"/>
      <c r="K191" s="78"/>
      <c r="L191" s="78"/>
      <c r="M191" s="78"/>
      <c r="N191" s="78"/>
      <c r="O191" s="78"/>
      <c r="P191" s="114"/>
      <c r="U191" s="1"/>
    </row>
    <row r="192" spans="1:21" ht="12.75" x14ac:dyDescent="0.2">
      <c r="A192" s="104"/>
      <c r="B192" s="72"/>
      <c r="C192" s="73"/>
      <c r="D192" s="74"/>
      <c r="E192" s="75"/>
      <c r="F192" s="105"/>
      <c r="G192" s="113"/>
      <c r="H192" s="76"/>
      <c r="I192" s="77"/>
      <c r="J192" s="78"/>
      <c r="K192" s="78"/>
      <c r="L192" s="78"/>
      <c r="M192" s="78"/>
      <c r="N192" s="78"/>
      <c r="O192" s="78"/>
      <c r="P192" s="114"/>
      <c r="U192" s="1"/>
    </row>
    <row r="193" spans="1:21" ht="12.75" x14ac:dyDescent="0.2">
      <c r="A193" s="104"/>
      <c r="B193" s="72"/>
      <c r="C193" s="73"/>
      <c r="D193" s="74"/>
      <c r="E193" s="75"/>
      <c r="F193" s="105"/>
      <c r="G193" s="113"/>
      <c r="H193" s="76"/>
      <c r="I193" s="77"/>
      <c r="J193" s="78"/>
      <c r="K193" s="78"/>
      <c r="L193" s="78"/>
      <c r="M193" s="78"/>
      <c r="N193" s="78"/>
      <c r="O193" s="78"/>
      <c r="P193" s="114"/>
      <c r="U193" s="1"/>
    </row>
    <row r="194" spans="1:21" ht="12.75" x14ac:dyDescent="0.2">
      <c r="A194" s="104"/>
      <c r="B194" s="72"/>
      <c r="C194" s="73"/>
      <c r="D194" s="74"/>
      <c r="E194" s="75"/>
      <c r="F194" s="105"/>
      <c r="G194" s="113"/>
      <c r="H194" s="76"/>
      <c r="I194" s="77"/>
      <c r="J194" s="78"/>
      <c r="K194" s="78"/>
      <c r="L194" s="78"/>
      <c r="M194" s="78"/>
      <c r="N194" s="78"/>
      <c r="O194" s="78"/>
      <c r="P194" s="114"/>
      <c r="U194" s="1"/>
    </row>
    <row r="195" spans="1:21" ht="12.75" x14ac:dyDescent="0.2">
      <c r="A195" s="104"/>
      <c r="B195" s="72"/>
      <c r="C195" s="73"/>
      <c r="D195" s="74"/>
      <c r="E195" s="75"/>
      <c r="F195" s="105"/>
      <c r="G195" s="113"/>
      <c r="H195" s="76"/>
      <c r="I195" s="77"/>
      <c r="J195" s="78"/>
      <c r="K195" s="78"/>
      <c r="L195" s="78"/>
      <c r="M195" s="78"/>
      <c r="N195" s="78"/>
      <c r="O195" s="78"/>
      <c r="P195" s="114"/>
      <c r="U195" s="1"/>
    </row>
    <row r="196" spans="1:21" ht="12.75" x14ac:dyDescent="0.2">
      <c r="A196" s="104"/>
      <c r="B196" s="72"/>
      <c r="C196" s="73"/>
      <c r="D196" s="74"/>
      <c r="E196" s="75"/>
      <c r="F196" s="105"/>
      <c r="G196" s="113"/>
      <c r="H196" s="76"/>
      <c r="I196" s="77"/>
      <c r="J196" s="78"/>
      <c r="K196" s="78"/>
      <c r="L196" s="78"/>
      <c r="M196" s="78"/>
      <c r="N196" s="78"/>
      <c r="O196" s="78"/>
      <c r="P196" s="114"/>
      <c r="U196" s="1"/>
    </row>
    <row r="197" spans="1:21" ht="12.75" x14ac:dyDescent="0.2">
      <c r="A197" s="104"/>
      <c r="B197" s="72"/>
      <c r="C197" s="73"/>
      <c r="D197" s="74"/>
      <c r="E197" s="75"/>
      <c r="F197" s="105"/>
      <c r="G197" s="113"/>
      <c r="H197" s="76"/>
      <c r="I197" s="77"/>
      <c r="J197" s="78"/>
      <c r="K197" s="78"/>
      <c r="L197" s="78"/>
      <c r="M197" s="78"/>
      <c r="N197" s="78"/>
      <c r="O197" s="78"/>
      <c r="P197" s="114"/>
      <c r="U197" s="1"/>
    </row>
    <row r="198" spans="1:21" ht="12.75" x14ac:dyDescent="0.2">
      <c r="A198" s="104"/>
      <c r="B198" s="72"/>
      <c r="C198" s="73"/>
      <c r="D198" s="74"/>
      <c r="E198" s="75"/>
      <c r="F198" s="105"/>
      <c r="G198" s="113"/>
      <c r="H198" s="76"/>
      <c r="I198" s="77"/>
      <c r="J198" s="78"/>
      <c r="K198" s="78"/>
      <c r="L198" s="78"/>
      <c r="M198" s="78"/>
      <c r="N198" s="78"/>
      <c r="O198" s="78"/>
      <c r="P198" s="114"/>
      <c r="U198" s="1"/>
    </row>
    <row r="199" spans="1:21" ht="12.75" x14ac:dyDescent="0.2">
      <c r="A199" s="104"/>
      <c r="B199" s="72"/>
      <c r="C199" s="73"/>
      <c r="D199" s="74"/>
      <c r="E199" s="75"/>
      <c r="F199" s="105"/>
      <c r="G199" s="113"/>
      <c r="H199" s="76"/>
      <c r="I199" s="77"/>
      <c r="J199" s="78"/>
      <c r="K199" s="78"/>
      <c r="L199" s="78"/>
      <c r="M199" s="78"/>
      <c r="N199" s="78"/>
      <c r="O199" s="78"/>
      <c r="P199" s="114"/>
      <c r="U199" s="1"/>
    </row>
    <row r="200" spans="1:21" ht="12.75" x14ac:dyDescent="0.2">
      <c r="A200" s="104"/>
      <c r="B200" s="72"/>
      <c r="C200" s="73"/>
      <c r="D200" s="74"/>
      <c r="E200" s="75"/>
      <c r="F200" s="105"/>
      <c r="G200" s="113"/>
      <c r="H200" s="76"/>
      <c r="I200" s="77"/>
      <c r="J200" s="78"/>
      <c r="K200" s="78"/>
      <c r="L200" s="78"/>
      <c r="M200" s="78"/>
      <c r="N200" s="78"/>
      <c r="O200" s="78"/>
      <c r="P200" s="114"/>
      <c r="U200" s="1"/>
    </row>
    <row r="201" spans="1:21" ht="12.75" x14ac:dyDescent="0.2">
      <c r="A201" s="104"/>
      <c r="B201" s="72"/>
      <c r="C201" s="73"/>
      <c r="D201" s="74"/>
      <c r="E201" s="75"/>
      <c r="F201" s="105"/>
      <c r="G201" s="113"/>
      <c r="H201" s="76"/>
      <c r="I201" s="77"/>
      <c r="J201" s="78"/>
      <c r="K201" s="78"/>
      <c r="L201" s="78"/>
      <c r="M201" s="78"/>
      <c r="N201" s="78"/>
      <c r="O201" s="78"/>
      <c r="P201" s="114"/>
      <c r="U201" s="1"/>
    </row>
    <row r="202" spans="1:21" ht="12.75" x14ac:dyDescent="0.2">
      <c r="A202" s="104"/>
      <c r="B202" s="72"/>
      <c r="C202" s="73"/>
      <c r="D202" s="74"/>
      <c r="E202" s="75"/>
      <c r="F202" s="105"/>
      <c r="G202" s="113"/>
      <c r="H202" s="76"/>
      <c r="I202" s="77"/>
      <c r="J202" s="78"/>
      <c r="K202" s="78"/>
      <c r="L202" s="78"/>
      <c r="M202" s="78"/>
      <c r="N202" s="78"/>
      <c r="O202" s="78"/>
      <c r="P202" s="114"/>
      <c r="U202" s="1"/>
    </row>
    <row r="203" spans="1:21" ht="12.75" x14ac:dyDescent="0.2">
      <c r="A203" s="104"/>
      <c r="B203" s="72"/>
      <c r="C203" s="73"/>
      <c r="D203" s="74"/>
      <c r="E203" s="75"/>
      <c r="F203" s="105"/>
      <c r="G203" s="113"/>
      <c r="H203" s="76"/>
      <c r="I203" s="77"/>
      <c r="J203" s="78"/>
      <c r="K203" s="78"/>
      <c r="L203" s="78"/>
      <c r="M203" s="78"/>
      <c r="N203" s="78"/>
      <c r="O203" s="78"/>
      <c r="P203" s="114"/>
      <c r="U203" s="1"/>
    </row>
    <row r="204" spans="1:21" ht="12.75" x14ac:dyDescent="0.2">
      <c r="A204" s="104"/>
      <c r="B204" s="72"/>
      <c r="C204" s="73"/>
      <c r="D204" s="74"/>
      <c r="E204" s="75"/>
      <c r="F204" s="105"/>
      <c r="G204" s="113"/>
      <c r="H204" s="76"/>
      <c r="I204" s="77"/>
      <c r="J204" s="78"/>
      <c r="K204" s="78"/>
      <c r="L204" s="78"/>
      <c r="M204" s="78"/>
      <c r="N204" s="78"/>
      <c r="O204" s="78"/>
      <c r="P204" s="114"/>
      <c r="U204" s="1"/>
    </row>
    <row r="205" spans="1:21" ht="12.75" x14ac:dyDescent="0.2">
      <c r="A205" s="104"/>
      <c r="B205" s="72"/>
      <c r="C205" s="73"/>
      <c r="D205" s="74"/>
      <c r="E205" s="75"/>
      <c r="F205" s="105"/>
      <c r="G205" s="113"/>
      <c r="H205" s="76"/>
      <c r="I205" s="77"/>
      <c r="J205" s="78"/>
      <c r="K205" s="78"/>
      <c r="L205" s="78"/>
      <c r="M205" s="78"/>
      <c r="N205" s="78"/>
      <c r="O205" s="78"/>
      <c r="P205" s="114"/>
      <c r="U205" s="1"/>
    </row>
    <row r="206" spans="1:21" ht="12.75" x14ac:dyDescent="0.2">
      <c r="A206" s="104"/>
      <c r="B206" s="72"/>
      <c r="C206" s="73"/>
      <c r="D206" s="74"/>
      <c r="E206" s="75"/>
      <c r="F206" s="105"/>
      <c r="G206" s="113"/>
      <c r="H206" s="76"/>
      <c r="I206" s="77"/>
      <c r="J206" s="78"/>
      <c r="K206" s="78"/>
      <c r="L206" s="78"/>
      <c r="M206" s="78"/>
      <c r="N206" s="78"/>
      <c r="O206" s="78"/>
      <c r="P206" s="114"/>
      <c r="U206" s="1"/>
    </row>
    <row r="207" spans="1:21" ht="12.75" x14ac:dyDescent="0.2">
      <c r="A207" s="104"/>
      <c r="B207" s="72"/>
      <c r="C207" s="73"/>
      <c r="D207" s="74"/>
      <c r="E207" s="75"/>
      <c r="F207" s="105"/>
      <c r="G207" s="113"/>
      <c r="H207" s="76"/>
      <c r="I207" s="77"/>
      <c r="J207" s="78"/>
      <c r="K207" s="78"/>
      <c r="L207" s="78"/>
      <c r="M207" s="78"/>
      <c r="N207" s="78"/>
      <c r="O207" s="78"/>
      <c r="P207" s="114"/>
      <c r="U207" s="1"/>
    </row>
    <row r="208" spans="1:21" ht="12.75" x14ac:dyDescent="0.2">
      <c r="A208" s="104"/>
      <c r="B208" s="72"/>
      <c r="C208" s="73"/>
      <c r="D208" s="74"/>
      <c r="E208" s="75"/>
      <c r="F208" s="105"/>
      <c r="G208" s="113"/>
      <c r="H208" s="76"/>
      <c r="I208" s="77"/>
      <c r="J208" s="78"/>
      <c r="K208" s="78"/>
      <c r="L208" s="78"/>
      <c r="M208" s="78"/>
      <c r="N208" s="78"/>
      <c r="O208" s="78"/>
      <c r="P208" s="114"/>
      <c r="U208" s="1"/>
    </row>
    <row r="209" spans="1:21" ht="12.75" x14ac:dyDescent="0.2">
      <c r="A209" s="104"/>
      <c r="B209" s="72"/>
      <c r="C209" s="73"/>
      <c r="D209" s="74"/>
      <c r="E209" s="75"/>
      <c r="F209" s="105"/>
      <c r="G209" s="113"/>
      <c r="H209" s="76"/>
      <c r="I209" s="77"/>
      <c r="J209" s="78"/>
      <c r="K209" s="78"/>
      <c r="L209" s="78"/>
      <c r="M209" s="78"/>
      <c r="N209" s="78"/>
      <c r="O209" s="78"/>
      <c r="P209" s="114"/>
      <c r="U209" s="1"/>
    </row>
    <row r="210" spans="1:21" ht="12.75" x14ac:dyDescent="0.2">
      <c r="A210" s="104"/>
      <c r="B210" s="72"/>
      <c r="C210" s="73"/>
      <c r="D210" s="74"/>
      <c r="E210" s="75"/>
      <c r="F210" s="105"/>
      <c r="G210" s="113"/>
      <c r="H210" s="76"/>
      <c r="I210" s="77"/>
      <c r="J210" s="78"/>
      <c r="K210" s="78"/>
      <c r="L210" s="78"/>
      <c r="M210" s="78"/>
      <c r="N210" s="78"/>
      <c r="O210" s="78"/>
      <c r="P210" s="114"/>
      <c r="U210" s="1"/>
    </row>
    <row r="211" spans="1:21" ht="12.75" x14ac:dyDescent="0.2">
      <c r="A211" s="104"/>
      <c r="B211" s="72"/>
      <c r="C211" s="73"/>
      <c r="D211" s="74"/>
      <c r="E211" s="75"/>
      <c r="F211" s="105"/>
      <c r="G211" s="113"/>
      <c r="H211" s="76"/>
      <c r="I211" s="77"/>
      <c r="J211" s="78"/>
      <c r="K211" s="78"/>
      <c r="L211" s="78"/>
      <c r="M211" s="78"/>
      <c r="N211" s="78"/>
      <c r="O211" s="78"/>
      <c r="P211" s="114"/>
      <c r="U211" s="1"/>
    </row>
    <row r="212" spans="1:21" ht="12.75" x14ac:dyDescent="0.2">
      <c r="A212" s="104"/>
      <c r="B212" s="72"/>
      <c r="C212" s="73"/>
      <c r="D212" s="74"/>
      <c r="E212" s="75"/>
      <c r="F212" s="105"/>
      <c r="G212" s="113"/>
      <c r="H212" s="76"/>
      <c r="I212" s="77"/>
      <c r="J212" s="78"/>
      <c r="K212" s="78"/>
      <c r="L212" s="78"/>
      <c r="M212" s="78"/>
      <c r="N212" s="78"/>
      <c r="O212" s="78"/>
      <c r="P212" s="114"/>
      <c r="U212" s="1"/>
    </row>
    <row r="213" spans="1:21" ht="12.75" x14ac:dyDescent="0.2">
      <c r="A213" s="104"/>
      <c r="B213" s="72"/>
      <c r="C213" s="73"/>
      <c r="D213" s="74"/>
      <c r="E213" s="75"/>
      <c r="F213" s="105"/>
      <c r="G213" s="113"/>
      <c r="H213" s="76"/>
      <c r="I213" s="77"/>
      <c r="J213" s="78"/>
      <c r="K213" s="78"/>
      <c r="L213" s="78"/>
      <c r="M213" s="78"/>
      <c r="N213" s="78"/>
      <c r="O213" s="78"/>
      <c r="P213" s="114"/>
      <c r="U213" s="1"/>
    </row>
    <row r="214" spans="1:21" ht="12.75" x14ac:dyDescent="0.2">
      <c r="A214" s="104"/>
      <c r="B214" s="72"/>
      <c r="C214" s="73"/>
      <c r="D214" s="74"/>
      <c r="E214" s="75"/>
      <c r="F214" s="105"/>
      <c r="G214" s="113"/>
      <c r="H214" s="76"/>
      <c r="I214" s="77"/>
      <c r="J214" s="78"/>
      <c r="K214" s="78"/>
      <c r="L214" s="78"/>
      <c r="M214" s="78"/>
      <c r="N214" s="78"/>
      <c r="O214" s="78"/>
      <c r="P214" s="114"/>
      <c r="U214" s="1"/>
    </row>
    <row r="215" spans="1:21" ht="12.75" x14ac:dyDescent="0.2">
      <c r="A215" s="104"/>
      <c r="B215" s="72"/>
      <c r="C215" s="73"/>
      <c r="D215" s="74"/>
      <c r="E215" s="75"/>
      <c r="F215" s="105"/>
      <c r="G215" s="113"/>
      <c r="H215" s="76"/>
      <c r="I215" s="77"/>
      <c r="J215" s="78"/>
      <c r="K215" s="78"/>
      <c r="L215" s="78"/>
      <c r="M215" s="78"/>
      <c r="N215" s="78"/>
      <c r="O215" s="78"/>
      <c r="P215" s="114"/>
      <c r="U215" s="1"/>
    </row>
    <row r="216" spans="1:21" ht="12.75" x14ac:dyDescent="0.2">
      <c r="A216" s="104"/>
      <c r="B216" s="72"/>
      <c r="C216" s="73"/>
      <c r="D216" s="74"/>
      <c r="E216" s="75"/>
      <c r="F216" s="105"/>
      <c r="G216" s="113"/>
      <c r="H216" s="76"/>
      <c r="I216" s="77"/>
      <c r="J216" s="78"/>
      <c r="K216" s="78"/>
      <c r="L216" s="78"/>
      <c r="M216" s="78"/>
      <c r="N216" s="78"/>
      <c r="O216" s="78"/>
      <c r="P216" s="114"/>
      <c r="U216" s="1"/>
    </row>
    <row r="217" spans="1:21" ht="12.75" x14ac:dyDescent="0.2">
      <c r="A217" s="104"/>
      <c r="B217" s="72"/>
      <c r="C217" s="73"/>
      <c r="D217" s="74"/>
      <c r="E217" s="75"/>
      <c r="F217" s="105"/>
      <c r="G217" s="113"/>
      <c r="H217" s="76"/>
      <c r="I217" s="77"/>
      <c r="J217" s="78"/>
      <c r="K217" s="78"/>
      <c r="L217" s="78"/>
      <c r="M217" s="78"/>
      <c r="N217" s="78"/>
      <c r="O217" s="78"/>
      <c r="P217" s="114"/>
      <c r="U217" s="1"/>
    </row>
    <row r="218" spans="1:21" ht="12.75" x14ac:dyDescent="0.2">
      <c r="A218" s="104"/>
      <c r="B218" s="72"/>
      <c r="C218" s="73"/>
      <c r="D218" s="74"/>
      <c r="E218" s="75"/>
      <c r="F218" s="105"/>
      <c r="G218" s="113"/>
      <c r="H218" s="76"/>
      <c r="I218" s="77"/>
      <c r="J218" s="78"/>
      <c r="K218" s="78"/>
      <c r="L218" s="78"/>
      <c r="M218" s="78"/>
      <c r="N218" s="78"/>
      <c r="O218" s="78"/>
      <c r="P218" s="114"/>
      <c r="U218" s="1"/>
    </row>
    <row r="219" spans="1:21" ht="12.75" x14ac:dyDescent="0.2">
      <c r="A219" s="104"/>
      <c r="B219" s="72"/>
      <c r="C219" s="73"/>
      <c r="D219" s="74"/>
      <c r="E219" s="75"/>
      <c r="F219" s="105"/>
      <c r="G219" s="113"/>
      <c r="H219" s="76"/>
      <c r="I219" s="77"/>
      <c r="J219" s="78"/>
      <c r="K219" s="78"/>
      <c r="L219" s="78"/>
      <c r="M219" s="78"/>
      <c r="N219" s="78"/>
      <c r="O219" s="78"/>
      <c r="P219" s="114"/>
      <c r="U219" s="1"/>
    </row>
    <row r="220" spans="1:21" ht="12.75" x14ac:dyDescent="0.2">
      <c r="A220" s="104"/>
      <c r="B220" s="72"/>
      <c r="C220" s="73"/>
      <c r="D220" s="74"/>
      <c r="E220" s="75"/>
      <c r="F220" s="105"/>
      <c r="G220" s="113"/>
      <c r="H220" s="76"/>
      <c r="I220" s="77"/>
      <c r="J220" s="78"/>
      <c r="K220" s="78"/>
      <c r="L220" s="78"/>
      <c r="M220" s="78"/>
      <c r="N220" s="78"/>
      <c r="O220" s="78"/>
      <c r="P220" s="114"/>
      <c r="U220" s="1"/>
    </row>
    <row r="221" spans="1:21" ht="12.75" x14ac:dyDescent="0.2">
      <c r="A221" s="104"/>
      <c r="B221" s="72"/>
      <c r="C221" s="73"/>
      <c r="D221" s="74"/>
      <c r="E221" s="75"/>
      <c r="F221" s="105"/>
      <c r="G221" s="113"/>
      <c r="H221" s="76"/>
      <c r="I221" s="77"/>
      <c r="J221" s="78"/>
      <c r="K221" s="78"/>
      <c r="L221" s="78"/>
      <c r="M221" s="78"/>
      <c r="N221" s="78"/>
      <c r="O221" s="78"/>
      <c r="P221" s="114"/>
      <c r="U221" s="1"/>
    </row>
    <row r="222" spans="1:21" ht="12.75" x14ac:dyDescent="0.2">
      <c r="A222" s="104"/>
      <c r="B222" s="72"/>
      <c r="C222" s="73"/>
      <c r="D222" s="74"/>
      <c r="E222" s="75"/>
      <c r="F222" s="105"/>
      <c r="G222" s="113"/>
      <c r="H222" s="76"/>
      <c r="I222" s="77"/>
      <c r="J222" s="78"/>
      <c r="K222" s="78"/>
      <c r="L222" s="78"/>
      <c r="M222" s="78"/>
      <c r="N222" s="78"/>
      <c r="O222" s="78"/>
      <c r="P222" s="114"/>
      <c r="U222" s="1"/>
    </row>
    <row r="223" spans="1:21" ht="12.75" x14ac:dyDescent="0.2">
      <c r="A223" s="104"/>
      <c r="B223" s="72"/>
      <c r="C223" s="73"/>
      <c r="D223" s="74"/>
      <c r="E223" s="75"/>
      <c r="F223" s="105"/>
      <c r="G223" s="113"/>
      <c r="H223" s="76"/>
      <c r="I223" s="77"/>
      <c r="J223" s="78"/>
      <c r="K223" s="78"/>
      <c r="L223" s="78"/>
      <c r="M223" s="78"/>
      <c r="N223" s="78"/>
      <c r="O223" s="78"/>
      <c r="P223" s="114"/>
      <c r="U223" s="1"/>
    </row>
    <row r="224" spans="1:21" ht="12.75" x14ac:dyDescent="0.2">
      <c r="A224" s="104"/>
      <c r="B224" s="72"/>
      <c r="C224" s="73"/>
      <c r="D224" s="74"/>
      <c r="E224" s="75"/>
      <c r="F224" s="105"/>
      <c r="G224" s="113"/>
      <c r="H224" s="76"/>
      <c r="I224" s="77"/>
      <c r="J224" s="78"/>
      <c r="K224" s="78"/>
      <c r="L224" s="78"/>
      <c r="M224" s="78"/>
      <c r="N224" s="78"/>
      <c r="O224" s="78"/>
      <c r="P224" s="114"/>
      <c r="U224" s="1"/>
    </row>
    <row r="225" spans="1:21" ht="12.75" x14ac:dyDescent="0.2">
      <c r="A225" s="104"/>
      <c r="B225" s="72"/>
      <c r="C225" s="73"/>
      <c r="D225" s="74"/>
      <c r="E225" s="75"/>
      <c r="F225" s="105"/>
      <c r="G225" s="113"/>
      <c r="H225" s="76"/>
      <c r="I225" s="77"/>
      <c r="J225" s="78"/>
      <c r="K225" s="78"/>
      <c r="L225" s="78"/>
      <c r="M225" s="78"/>
      <c r="N225" s="78"/>
      <c r="O225" s="78"/>
      <c r="P225" s="114"/>
      <c r="U225" s="1"/>
    </row>
    <row r="226" spans="1:21" ht="12.75" x14ac:dyDescent="0.2">
      <c r="A226" s="104"/>
      <c r="B226" s="72"/>
      <c r="C226" s="73"/>
      <c r="D226" s="74"/>
      <c r="E226" s="75"/>
      <c r="F226" s="105"/>
      <c r="G226" s="113"/>
      <c r="H226" s="76"/>
      <c r="I226" s="77"/>
      <c r="J226" s="78"/>
      <c r="K226" s="78"/>
      <c r="L226" s="78"/>
      <c r="M226" s="78"/>
      <c r="N226" s="78"/>
      <c r="O226" s="78"/>
      <c r="P226" s="114"/>
      <c r="U226" s="1"/>
    </row>
    <row r="227" spans="1:21" ht="12.75" x14ac:dyDescent="0.2">
      <c r="A227" s="104"/>
      <c r="B227" s="72"/>
      <c r="C227" s="73"/>
      <c r="D227" s="74"/>
      <c r="E227" s="75"/>
      <c r="F227" s="105"/>
      <c r="G227" s="113"/>
      <c r="H227" s="76"/>
      <c r="I227" s="77"/>
      <c r="J227" s="78"/>
      <c r="K227" s="78"/>
      <c r="L227" s="78"/>
      <c r="M227" s="78"/>
      <c r="N227" s="78"/>
      <c r="O227" s="78"/>
      <c r="P227" s="114"/>
      <c r="U227" s="1"/>
    </row>
    <row r="228" spans="1:21" ht="12.75" x14ac:dyDescent="0.2">
      <c r="A228" s="104"/>
      <c r="B228" s="72"/>
      <c r="C228" s="73"/>
      <c r="D228" s="74"/>
      <c r="E228" s="75"/>
      <c r="F228" s="105"/>
      <c r="G228" s="113"/>
      <c r="H228" s="76"/>
      <c r="I228" s="77"/>
      <c r="J228" s="78"/>
      <c r="K228" s="78"/>
      <c r="L228" s="78"/>
      <c r="M228" s="78"/>
      <c r="N228" s="78"/>
      <c r="O228" s="78"/>
      <c r="P228" s="114"/>
      <c r="U228" s="1"/>
    </row>
    <row r="229" spans="1:21" ht="12.75" x14ac:dyDescent="0.2">
      <c r="A229" s="104"/>
      <c r="B229" s="72"/>
      <c r="C229" s="73"/>
      <c r="D229" s="74"/>
      <c r="E229" s="75"/>
      <c r="F229" s="105"/>
      <c r="G229" s="113"/>
      <c r="H229" s="76"/>
      <c r="I229" s="77"/>
      <c r="J229" s="78"/>
      <c r="K229" s="78"/>
      <c r="L229" s="78"/>
      <c r="M229" s="78"/>
      <c r="N229" s="78"/>
      <c r="O229" s="78"/>
      <c r="P229" s="114"/>
      <c r="U229" s="1"/>
    </row>
    <row r="230" spans="1:21" ht="12.75" x14ac:dyDescent="0.2">
      <c r="A230" s="104"/>
      <c r="B230" s="72"/>
      <c r="C230" s="73"/>
      <c r="D230" s="74"/>
      <c r="E230" s="75"/>
      <c r="F230" s="105"/>
      <c r="G230" s="113"/>
      <c r="H230" s="76"/>
      <c r="I230" s="77"/>
      <c r="J230" s="78"/>
      <c r="K230" s="78"/>
      <c r="L230" s="78"/>
      <c r="M230" s="78"/>
      <c r="N230" s="78"/>
      <c r="O230" s="78"/>
      <c r="P230" s="114"/>
      <c r="U230" s="1"/>
    </row>
    <row r="231" spans="1:21" ht="12.75" x14ac:dyDescent="0.2">
      <c r="A231" s="104"/>
      <c r="B231" s="72"/>
      <c r="C231" s="73"/>
      <c r="D231" s="74"/>
      <c r="E231" s="75"/>
      <c r="F231" s="105"/>
      <c r="G231" s="113"/>
      <c r="H231" s="76"/>
      <c r="I231" s="77"/>
      <c r="J231" s="78"/>
      <c r="K231" s="78"/>
      <c r="L231" s="78"/>
      <c r="M231" s="78"/>
      <c r="N231" s="78"/>
      <c r="O231" s="78"/>
      <c r="P231" s="114"/>
      <c r="U231" s="1"/>
    </row>
    <row r="232" spans="1:21" ht="12.75" x14ac:dyDescent="0.2">
      <c r="A232" s="104"/>
      <c r="B232" s="72"/>
      <c r="C232" s="73"/>
      <c r="D232" s="74"/>
      <c r="E232" s="75"/>
      <c r="F232" s="105"/>
      <c r="G232" s="113"/>
      <c r="H232" s="76"/>
      <c r="I232" s="77"/>
      <c r="J232" s="78"/>
      <c r="K232" s="78"/>
      <c r="L232" s="78"/>
      <c r="M232" s="78"/>
      <c r="N232" s="78"/>
      <c r="O232" s="78"/>
      <c r="P232" s="114"/>
      <c r="U232" s="1"/>
    </row>
    <row r="233" spans="1:21" ht="12.75" x14ac:dyDescent="0.2">
      <c r="A233" s="104"/>
      <c r="B233" s="72"/>
      <c r="C233" s="73"/>
      <c r="D233" s="74"/>
      <c r="E233" s="75"/>
      <c r="F233" s="105"/>
      <c r="G233" s="113"/>
      <c r="H233" s="76"/>
      <c r="I233" s="77"/>
      <c r="J233" s="78"/>
      <c r="K233" s="78"/>
      <c r="L233" s="78"/>
      <c r="M233" s="78"/>
      <c r="N233" s="78"/>
      <c r="O233" s="78"/>
      <c r="P233" s="114"/>
      <c r="U233" s="1"/>
    </row>
    <row r="234" spans="1:21" ht="12.75" x14ac:dyDescent="0.2">
      <c r="A234" s="104"/>
      <c r="B234" s="72"/>
      <c r="C234" s="73"/>
      <c r="D234" s="74"/>
      <c r="E234" s="75"/>
      <c r="F234" s="105"/>
      <c r="G234" s="113"/>
      <c r="H234" s="76"/>
      <c r="I234" s="77"/>
      <c r="J234" s="78"/>
      <c r="K234" s="78"/>
      <c r="L234" s="78"/>
      <c r="M234" s="78"/>
      <c r="N234" s="78"/>
      <c r="O234" s="78"/>
      <c r="P234" s="114"/>
      <c r="U234" s="1"/>
    </row>
    <row r="235" spans="1:21" ht="12.75" x14ac:dyDescent="0.2">
      <c r="A235" s="104"/>
      <c r="B235" s="72"/>
      <c r="C235" s="73"/>
      <c r="D235" s="74"/>
      <c r="E235" s="75"/>
      <c r="F235" s="105"/>
      <c r="G235" s="113"/>
      <c r="H235" s="76"/>
      <c r="I235" s="77"/>
      <c r="J235" s="78"/>
      <c r="K235" s="78"/>
      <c r="L235" s="78"/>
      <c r="M235" s="78"/>
      <c r="N235" s="78"/>
      <c r="O235" s="78"/>
      <c r="P235" s="114"/>
      <c r="U235" s="1"/>
    </row>
    <row r="236" spans="1:21" ht="12.75" x14ac:dyDescent="0.2">
      <c r="A236" s="104"/>
      <c r="B236" s="72"/>
      <c r="C236" s="73"/>
      <c r="D236" s="74"/>
      <c r="E236" s="75"/>
      <c r="F236" s="105"/>
      <c r="G236" s="113"/>
      <c r="H236" s="76"/>
      <c r="I236" s="77"/>
      <c r="J236" s="78"/>
      <c r="K236" s="78"/>
      <c r="L236" s="78"/>
      <c r="M236" s="78"/>
      <c r="N236" s="78"/>
      <c r="O236" s="78"/>
      <c r="P236" s="114"/>
      <c r="U236" s="1"/>
    </row>
    <row r="237" spans="1:21" ht="12.75" x14ac:dyDescent="0.2">
      <c r="A237" s="104"/>
      <c r="B237" s="72"/>
      <c r="C237" s="73"/>
      <c r="D237" s="74"/>
      <c r="E237" s="75"/>
      <c r="F237" s="105"/>
      <c r="G237" s="113"/>
      <c r="H237" s="76"/>
      <c r="I237" s="77"/>
      <c r="J237" s="78"/>
      <c r="K237" s="78"/>
      <c r="L237" s="78"/>
      <c r="M237" s="78"/>
      <c r="N237" s="78"/>
      <c r="O237" s="78"/>
      <c r="P237" s="114"/>
      <c r="U237" s="1"/>
    </row>
    <row r="238" spans="1:21" ht="12.75" x14ac:dyDescent="0.2">
      <c r="A238" s="104"/>
      <c r="B238" s="72"/>
      <c r="C238" s="73"/>
      <c r="D238" s="74"/>
      <c r="E238" s="75"/>
      <c r="F238" s="105"/>
      <c r="G238" s="113"/>
      <c r="H238" s="76"/>
      <c r="I238" s="77"/>
      <c r="J238" s="78"/>
      <c r="K238" s="78"/>
      <c r="L238" s="78"/>
      <c r="M238" s="78"/>
      <c r="N238" s="78"/>
      <c r="O238" s="78"/>
      <c r="P238" s="114"/>
      <c r="U238" s="1"/>
    </row>
    <row r="239" spans="1:21" ht="12.75" x14ac:dyDescent="0.2">
      <c r="A239" s="104"/>
      <c r="B239" s="72"/>
      <c r="C239" s="73"/>
      <c r="D239" s="74"/>
      <c r="E239" s="75"/>
      <c r="F239" s="105"/>
      <c r="G239" s="113"/>
      <c r="H239" s="76"/>
      <c r="I239" s="77"/>
      <c r="J239" s="78"/>
      <c r="K239" s="78"/>
      <c r="L239" s="78"/>
      <c r="M239" s="78"/>
      <c r="N239" s="78"/>
      <c r="O239" s="78"/>
      <c r="P239" s="114"/>
      <c r="U239" s="1"/>
    </row>
    <row r="240" spans="1:21" ht="12.75" x14ac:dyDescent="0.2">
      <c r="A240" s="104"/>
      <c r="B240" s="72"/>
      <c r="C240" s="73"/>
      <c r="D240" s="74"/>
      <c r="E240" s="75"/>
      <c r="F240" s="105"/>
      <c r="G240" s="113"/>
      <c r="H240" s="76"/>
      <c r="I240" s="77"/>
      <c r="J240" s="78"/>
      <c r="K240" s="78"/>
      <c r="L240" s="78"/>
      <c r="M240" s="78"/>
      <c r="N240" s="78"/>
      <c r="O240" s="78"/>
      <c r="P240" s="114"/>
      <c r="U240" s="1"/>
    </row>
    <row r="241" spans="1:21" ht="12.75" x14ac:dyDescent="0.2">
      <c r="A241" s="104"/>
      <c r="B241" s="72"/>
      <c r="C241" s="73"/>
      <c r="D241" s="74"/>
      <c r="E241" s="75"/>
      <c r="F241" s="105"/>
      <c r="G241" s="113"/>
      <c r="H241" s="76"/>
      <c r="I241" s="77"/>
      <c r="J241" s="78"/>
      <c r="K241" s="78"/>
      <c r="L241" s="78"/>
      <c r="M241" s="78"/>
      <c r="N241" s="78"/>
      <c r="O241" s="78"/>
      <c r="P241" s="114"/>
      <c r="U241" s="1"/>
    </row>
    <row r="242" spans="1:21" ht="12.75" x14ac:dyDescent="0.2">
      <c r="A242" s="104"/>
      <c r="B242" s="72"/>
      <c r="C242" s="73"/>
      <c r="D242" s="74"/>
      <c r="E242" s="75"/>
      <c r="F242" s="105"/>
      <c r="G242" s="113"/>
      <c r="H242" s="76"/>
      <c r="I242" s="77"/>
      <c r="J242" s="78"/>
      <c r="K242" s="78"/>
      <c r="L242" s="78"/>
      <c r="M242" s="78"/>
      <c r="N242" s="78"/>
      <c r="O242" s="78"/>
      <c r="P242" s="114"/>
      <c r="U242" s="1"/>
    </row>
    <row r="243" spans="1:21" ht="12.75" x14ac:dyDescent="0.2">
      <c r="A243" s="104"/>
      <c r="B243" s="72"/>
      <c r="C243" s="73"/>
      <c r="D243" s="74"/>
      <c r="E243" s="75"/>
      <c r="F243" s="105"/>
      <c r="G243" s="113"/>
      <c r="H243" s="76"/>
      <c r="I243" s="77"/>
      <c r="J243" s="78"/>
      <c r="K243" s="78"/>
      <c r="L243" s="78"/>
      <c r="M243" s="78"/>
      <c r="N243" s="78"/>
      <c r="O243" s="78"/>
      <c r="P243" s="114"/>
      <c r="U243" s="1"/>
    </row>
    <row r="244" spans="1:21" ht="12.75" x14ac:dyDescent="0.2">
      <c r="A244" s="104"/>
      <c r="B244" s="72"/>
      <c r="C244" s="73"/>
      <c r="D244" s="74"/>
      <c r="E244" s="75"/>
      <c r="F244" s="105"/>
      <c r="G244" s="113"/>
      <c r="H244" s="76"/>
      <c r="I244" s="77"/>
      <c r="J244" s="78"/>
      <c r="K244" s="78"/>
      <c r="L244" s="78"/>
      <c r="M244" s="78"/>
      <c r="N244" s="78"/>
      <c r="O244" s="78"/>
      <c r="P244" s="114"/>
      <c r="U244" s="1"/>
    </row>
    <row r="245" spans="1:21" ht="12.75" x14ac:dyDescent="0.2">
      <c r="A245" s="104"/>
      <c r="B245" s="72"/>
      <c r="C245" s="73"/>
      <c r="D245" s="74"/>
      <c r="E245" s="75"/>
      <c r="F245" s="105"/>
      <c r="G245" s="113"/>
      <c r="H245" s="76"/>
      <c r="I245" s="77"/>
      <c r="J245" s="78"/>
      <c r="K245" s="78"/>
      <c r="L245" s="78"/>
      <c r="M245" s="78"/>
      <c r="N245" s="78"/>
      <c r="O245" s="78"/>
      <c r="P245" s="114"/>
      <c r="U245" s="1"/>
    </row>
    <row r="246" spans="1:21" ht="12.75" x14ac:dyDescent="0.2">
      <c r="A246" s="104"/>
      <c r="B246" s="72"/>
      <c r="C246" s="73"/>
      <c r="D246" s="74"/>
      <c r="E246" s="75"/>
      <c r="F246" s="105"/>
      <c r="G246" s="113"/>
      <c r="H246" s="76"/>
      <c r="I246" s="77"/>
      <c r="J246" s="78"/>
      <c r="K246" s="78"/>
      <c r="L246" s="78"/>
      <c r="M246" s="78"/>
      <c r="N246" s="78"/>
      <c r="O246" s="78"/>
      <c r="P246" s="114"/>
      <c r="U246" s="1"/>
    </row>
    <row r="247" spans="1:21" ht="12.75" x14ac:dyDescent="0.2">
      <c r="A247" s="104"/>
      <c r="B247" s="72"/>
      <c r="C247" s="73"/>
      <c r="D247" s="74"/>
      <c r="E247" s="75"/>
      <c r="F247" s="105"/>
      <c r="G247" s="113"/>
      <c r="H247" s="76"/>
      <c r="I247" s="77"/>
      <c r="J247" s="78"/>
      <c r="K247" s="78"/>
      <c r="L247" s="78"/>
      <c r="M247" s="78"/>
      <c r="N247" s="78"/>
      <c r="O247" s="78"/>
      <c r="P247" s="114"/>
      <c r="U247" s="1"/>
    </row>
    <row r="248" spans="1:21" ht="12.75" x14ac:dyDescent="0.2">
      <c r="A248" s="104"/>
      <c r="B248" s="72"/>
      <c r="C248" s="73"/>
      <c r="D248" s="74"/>
      <c r="E248" s="75"/>
      <c r="F248" s="105"/>
      <c r="G248" s="113"/>
      <c r="H248" s="76"/>
      <c r="I248" s="77"/>
      <c r="J248" s="78"/>
      <c r="K248" s="78"/>
      <c r="L248" s="78"/>
      <c r="M248" s="78"/>
      <c r="N248" s="78"/>
      <c r="O248" s="78"/>
      <c r="P248" s="114"/>
      <c r="U248" s="1"/>
    </row>
    <row r="249" spans="1:21" ht="12.75" x14ac:dyDescent="0.2">
      <c r="A249" s="104"/>
      <c r="B249" s="72"/>
      <c r="C249" s="73"/>
      <c r="D249" s="74"/>
      <c r="E249" s="75"/>
      <c r="F249" s="105"/>
      <c r="G249" s="113"/>
      <c r="H249" s="76"/>
      <c r="I249" s="77"/>
      <c r="J249" s="78"/>
      <c r="K249" s="78"/>
      <c r="L249" s="78"/>
      <c r="M249" s="78"/>
      <c r="N249" s="78"/>
      <c r="O249" s="78"/>
      <c r="P249" s="114"/>
      <c r="U249" s="1"/>
    </row>
    <row r="250" spans="1:21" ht="12.75" x14ac:dyDescent="0.2">
      <c r="A250" s="104"/>
      <c r="B250" s="72"/>
      <c r="C250" s="73"/>
      <c r="D250" s="74"/>
      <c r="E250" s="75"/>
      <c r="F250" s="105"/>
      <c r="G250" s="113"/>
      <c r="H250" s="76"/>
      <c r="I250" s="77"/>
      <c r="J250" s="78"/>
      <c r="K250" s="78"/>
      <c r="L250" s="78"/>
      <c r="M250" s="78"/>
      <c r="N250" s="78"/>
      <c r="O250" s="78"/>
      <c r="P250" s="114"/>
      <c r="U250" s="1"/>
    </row>
    <row r="251" spans="1:21" ht="12.75" x14ac:dyDescent="0.2">
      <c r="A251" s="104"/>
      <c r="B251" s="72"/>
      <c r="C251" s="73"/>
      <c r="D251" s="74"/>
      <c r="E251" s="75"/>
      <c r="F251" s="105"/>
      <c r="G251" s="113"/>
      <c r="H251" s="76"/>
      <c r="I251" s="77"/>
      <c r="J251" s="78"/>
      <c r="K251" s="78"/>
      <c r="L251" s="78"/>
      <c r="M251" s="78"/>
      <c r="N251" s="78"/>
      <c r="O251" s="78"/>
      <c r="P251" s="114"/>
      <c r="U251" s="1"/>
    </row>
    <row r="252" spans="1:21" ht="12.75" x14ac:dyDescent="0.2">
      <c r="A252" s="104"/>
      <c r="B252" s="72"/>
      <c r="C252" s="73"/>
      <c r="D252" s="74"/>
      <c r="E252" s="75"/>
      <c r="F252" s="105"/>
      <c r="G252" s="113"/>
      <c r="H252" s="76"/>
      <c r="I252" s="77"/>
      <c r="J252" s="78"/>
      <c r="K252" s="78"/>
      <c r="L252" s="78"/>
      <c r="M252" s="78"/>
      <c r="N252" s="78"/>
      <c r="O252" s="78"/>
      <c r="P252" s="114"/>
      <c r="U252" s="1"/>
    </row>
    <row r="253" spans="1:21" ht="12.75" x14ac:dyDescent="0.2">
      <c r="A253" s="104"/>
      <c r="B253" s="72"/>
      <c r="C253" s="73"/>
      <c r="D253" s="74"/>
      <c r="E253" s="75"/>
      <c r="F253" s="105"/>
      <c r="G253" s="113"/>
      <c r="H253" s="76"/>
      <c r="I253" s="77"/>
      <c r="J253" s="78"/>
      <c r="K253" s="78"/>
      <c r="L253" s="78"/>
      <c r="M253" s="78"/>
      <c r="N253" s="78"/>
      <c r="O253" s="78"/>
      <c r="P253" s="114"/>
      <c r="U253" s="1"/>
    </row>
    <row r="254" spans="1:21" ht="12.75" x14ac:dyDescent="0.2">
      <c r="A254" s="104"/>
      <c r="B254" s="72"/>
      <c r="C254" s="73"/>
      <c r="D254" s="74"/>
      <c r="E254" s="75"/>
      <c r="F254" s="105"/>
      <c r="G254" s="113"/>
      <c r="H254" s="76"/>
      <c r="I254" s="77"/>
      <c r="J254" s="78"/>
      <c r="K254" s="78"/>
      <c r="L254" s="78"/>
      <c r="M254" s="78"/>
      <c r="N254" s="78"/>
      <c r="O254" s="78"/>
      <c r="P254" s="114"/>
      <c r="U254" s="1"/>
    </row>
    <row r="255" spans="1:21" ht="12.75" x14ac:dyDescent="0.2">
      <c r="A255" s="104"/>
      <c r="B255" s="72"/>
      <c r="C255" s="73"/>
      <c r="D255" s="74"/>
      <c r="E255" s="75"/>
      <c r="F255" s="105"/>
      <c r="G255" s="113"/>
      <c r="H255" s="76"/>
      <c r="I255" s="77"/>
      <c r="J255" s="78"/>
      <c r="K255" s="78"/>
      <c r="L255" s="78"/>
      <c r="M255" s="78"/>
      <c r="N255" s="78"/>
      <c r="O255" s="78"/>
      <c r="P255" s="114"/>
      <c r="U255" s="1"/>
    </row>
    <row r="256" spans="1:21" ht="12.75" x14ac:dyDescent="0.2">
      <c r="A256" s="104"/>
      <c r="B256" s="72"/>
      <c r="C256" s="73"/>
      <c r="D256" s="74"/>
      <c r="E256" s="75"/>
      <c r="F256" s="105"/>
      <c r="G256" s="113"/>
      <c r="H256" s="76"/>
      <c r="I256" s="77"/>
      <c r="J256" s="78"/>
      <c r="K256" s="78"/>
      <c r="L256" s="78"/>
      <c r="M256" s="78"/>
      <c r="N256" s="78"/>
      <c r="O256" s="78"/>
      <c r="P256" s="114"/>
      <c r="U256" s="1"/>
    </row>
    <row r="257" spans="1:21" ht="12.75" x14ac:dyDescent="0.2">
      <c r="A257" s="104"/>
      <c r="B257" s="72"/>
      <c r="C257" s="73"/>
      <c r="D257" s="74"/>
      <c r="E257" s="75"/>
      <c r="F257" s="105"/>
      <c r="G257" s="113"/>
      <c r="H257" s="76"/>
      <c r="I257" s="77"/>
      <c r="J257" s="78"/>
      <c r="K257" s="78"/>
      <c r="L257" s="78"/>
      <c r="M257" s="78"/>
      <c r="N257" s="78"/>
      <c r="O257" s="78"/>
      <c r="P257" s="114"/>
      <c r="U257" s="1"/>
    </row>
    <row r="258" spans="1:21" ht="12.75" x14ac:dyDescent="0.2">
      <c r="A258" s="104"/>
      <c r="B258" s="72"/>
      <c r="C258" s="73"/>
      <c r="D258" s="74"/>
      <c r="E258" s="75"/>
      <c r="F258" s="105"/>
      <c r="G258" s="113"/>
      <c r="H258" s="76"/>
      <c r="I258" s="77"/>
      <c r="J258" s="78"/>
      <c r="K258" s="78"/>
      <c r="L258" s="78"/>
      <c r="M258" s="78"/>
      <c r="N258" s="78"/>
      <c r="O258" s="78"/>
      <c r="P258" s="114"/>
      <c r="U258" s="1"/>
    </row>
    <row r="259" spans="1:21" ht="12.75" x14ac:dyDescent="0.2">
      <c r="A259" s="104"/>
      <c r="B259" s="72"/>
      <c r="C259" s="73"/>
      <c r="D259" s="74"/>
      <c r="E259" s="75"/>
      <c r="F259" s="105"/>
      <c r="G259" s="113"/>
      <c r="H259" s="76"/>
      <c r="I259" s="77"/>
      <c r="J259" s="78"/>
      <c r="K259" s="78"/>
      <c r="L259" s="78"/>
      <c r="M259" s="78"/>
      <c r="N259" s="78"/>
      <c r="O259" s="78"/>
      <c r="P259" s="114"/>
      <c r="U259" s="1"/>
    </row>
    <row r="260" spans="1:21" ht="12.75" x14ac:dyDescent="0.2">
      <c r="A260" s="104"/>
      <c r="B260" s="72"/>
      <c r="C260" s="73"/>
      <c r="D260" s="74"/>
      <c r="E260" s="75"/>
      <c r="F260" s="105"/>
      <c r="G260" s="113"/>
      <c r="H260" s="76"/>
      <c r="I260" s="77"/>
      <c r="J260" s="78"/>
      <c r="K260" s="78"/>
      <c r="L260" s="78"/>
      <c r="M260" s="78"/>
      <c r="N260" s="78"/>
      <c r="O260" s="78"/>
      <c r="P260" s="114"/>
      <c r="U260" s="1"/>
    </row>
    <row r="261" spans="1:21" ht="12.75" x14ac:dyDescent="0.2">
      <c r="A261" s="104"/>
      <c r="B261" s="72"/>
      <c r="C261" s="73"/>
      <c r="D261" s="74"/>
      <c r="E261" s="75"/>
      <c r="F261" s="105"/>
      <c r="G261" s="113"/>
      <c r="H261" s="76"/>
      <c r="I261" s="77"/>
      <c r="J261" s="78"/>
      <c r="K261" s="78"/>
      <c r="L261" s="78"/>
      <c r="M261" s="78"/>
      <c r="N261" s="78"/>
      <c r="O261" s="78"/>
      <c r="P261" s="114"/>
      <c r="U261" s="1"/>
    </row>
    <row r="262" spans="1:21" ht="12.75" x14ac:dyDescent="0.2">
      <c r="A262" s="104"/>
      <c r="B262" s="72"/>
      <c r="C262" s="73"/>
      <c r="D262" s="74"/>
      <c r="E262" s="75"/>
      <c r="F262" s="105"/>
      <c r="G262" s="113"/>
      <c r="H262" s="76"/>
      <c r="I262" s="77"/>
      <c r="J262" s="78"/>
      <c r="K262" s="78"/>
      <c r="L262" s="78"/>
      <c r="M262" s="78"/>
      <c r="N262" s="78"/>
      <c r="O262" s="78"/>
      <c r="P262" s="114"/>
      <c r="U262" s="1"/>
    </row>
    <row r="263" spans="1:21" ht="12.75" x14ac:dyDescent="0.2">
      <c r="A263" s="104"/>
      <c r="B263" s="72"/>
      <c r="C263" s="73"/>
      <c r="D263" s="74"/>
      <c r="E263" s="75"/>
      <c r="F263" s="105"/>
      <c r="G263" s="113"/>
      <c r="H263" s="76"/>
      <c r="I263" s="77"/>
      <c r="J263" s="78"/>
      <c r="K263" s="78"/>
      <c r="L263" s="78"/>
      <c r="M263" s="78"/>
      <c r="N263" s="78"/>
      <c r="O263" s="78"/>
      <c r="P263" s="114"/>
      <c r="U263" s="1"/>
    </row>
    <row r="264" spans="1:21" ht="12.75" x14ac:dyDescent="0.2">
      <c r="A264" s="104"/>
      <c r="B264" s="72"/>
      <c r="C264" s="73"/>
      <c r="D264" s="74"/>
      <c r="E264" s="75"/>
      <c r="F264" s="105"/>
      <c r="G264" s="113"/>
      <c r="H264" s="76"/>
      <c r="I264" s="77"/>
      <c r="J264" s="78"/>
      <c r="K264" s="78"/>
      <c r="L264" s="78"/>
      <c r="M264" s="78"/>
      <c r="N264" s="78"/>
      <c r="O264" s="78"/>
      <c r="P264" s="114"/>
      <c r="U264" s="1"/>
    </row>
    <row r="265" spans="1:21" ht="12.75" x14ac:dyDescent="0.2">
      <c r="A265" s="104"/>
      <c r="B265" s="72"/>
      <c r="C265" s="73"/>
      <c r="D265" s="74"/>
      <c r="E265" s="75"/>
      <c r="F265" s="105"/>
      <c r="G265" s="113"/>
      <c r="H265" s="76"/>
      <c r="I265" s="77"/>
      <c r="J265" s="78"/>
      <c r="K265" s="78"/>
      <c r="L265" s="78"/>
      <c r="M265" s="78"/>
      <c r="N265" s="78"/>
      <c r="O265" s="78"/>
      <c r="P265" s="114"/>
      <c r="U265" s="1"/>
    </row>
    <row r="266" spans="1:21" ht="12.75" x14ac:dyDescent="0.2">
      <c r="A266" s="104"/>
      <c r="B266" s="72"/>
      <c r="C266" s="73"/>
      <c r="D266" s="74"/>
      <c r="E266" s="75"/>
      <c r="F266" s="105"/>
      <c r="G266" s="113"/>
      <c r="H266" s="76"/>
      <c r="I266" s="77"/>
      <c r="J266" s="78"/>
      <c r="K266" s="78"/>
      <c r="L266" s="78"/>
      <c r="M266" s="78"/>
      <c r="N266" s="78"/>
      <c r="O266" s="78"/>
      <c r="P266" s="114"/>
      <c r="U266" s="1"/>
    </row>
    <row r="267" spans="1:21" ht="12.75" x14ac:dyDescent="0.2">
      <c r="A267" s="104"/>
      <c r="B267" s="72"/>
      <c r="C267" s="73"/>
      <c r="D267" s="74"/>
      <c r="E267" s="75"/>
      <c r="F267" s="105"/>
      <c r="G267" s="113"/>
      <c r="H267" s="76"/>
      <c r="I267" s="77"/>
      <c r="J267" s="78"/>
      <c r="K267" s="78"/>
      <c r="L267" s="78"/>
      <c r="M267" s="78"/>
      <c r="N267" s="78"/>
      <c r="O267" s="78"/>
      <c r="P267" s="114"/>
      <c r="U267" s="1"/>
    </row>
    <row r="268" spans="1:21" ht="12.75" x14ac:dyDescent="0.2">
      <c r="A268" s="104"/>
      <c r="B268" s="72"/>
      <c r="C268" s="73"/>
      <c r="D268" s="74"/>
      <c r="E268" s="75"/>
      <c r="F268" s="105"/>
      <c r="G268" s="113"/>
      <c r="H268" s="76"/>
      <c r="I268" s="77"/>
      <c r="J268" s="78"/>
      <c r="K268" s="78"/>
      <c r="L268" s="78"/>
      <c r="M268" s="78"/>
      <c r="N268" s="78"/>
      <c r="O268" s="78"/>
      <c r="P268" s="114"/>
      <c r="U268" s="1"/>
    </row>
    <row r="269" spans="1:21" ht="12.75" x14ac:dyDescent="0.2">
      <c r="A269" s="104"/>
      <c r="B269" s="72"/>
      <c r="C269" s="73"/>
      <c r="D269" s="74"/>
      <c r="E269" s="75"/>
      <c r="F269" s="105"/>
      <c r="G269" s="113"/>
      <c r="H269" s="76"/>
      <c r="I269" s="77"/>
      <c r="J269" s="78"/>
      <c r="K269" s="78"/>
      <c r="L269" s="78"/>
      <c r="M269" s="78"/>
      <c r="N269" s="78"/>
      <c r="O269" s="78"/>
      <c r="P269" s="114"/>
      <c r="U269" s="1"/>
    </row>
    <row r="270" spans="1:21" ht="12.75" x14ac:dyDescent="0.2">
      <c r="A270" s="104"/>
      <c r="B270" s="72"/>
      <c r="C270" s="73"/>
      <c r="D270" s="74"/>
      <c r="E270" s="75"/>
      <c r="F270" s="105"/>
      <c r="G270" s="113"/>
      <c r="H270" s="76"/>
      <c r="I270" s="77"/>
      <c r="J270" s="78"/>
      <c r="K270" s="78"/>
      <c r="L270" s="78"/>
      <c r="M270" s="78"/>
      <c r="N270" s="78"/>
      <c r="O270" s="78"/>
      <c r="P270" s="114"/>
      <c r="U270" s="1"/>
    </row>
    <row r="271" spans="1:21" ht="12.75" x14ac:dyDescent="0.2">
      <c r="A271" s="104"/>
      <c r="B271" s="72"/>
      <c r="C271" s="73"/>
      <c r="D271" s="74"/>
      <c r="E271" s="75"/>
      <c r="F271" s="105"/>
      <c r="G271" s="113"/>
      <c r="H271" s="76"/>
      <c r="I271" s="77"/>
      <c r="J271" s="78"/>
      <c r="K271" s="78"/>
      <c r="L271" s="78"/>
      <c r="M271" s="78"/>
      <c r="N271" s="78"/>
      <c r="O271" s="78"/>
      <c r="P271" s="114"/>
      <c r="U271" s="1"/>
    </row>
    <row r="272" spans="1:21" ht="12.75" x14ac:dyDescent="0.2">
      <c r="A272" s="104"/>
      <c r="B272" s="72"/>
      <c r="C272" s="73"/>
      <c r="D272" s="74"/>
      <c r="E272" s="75"/>
      <c r="F272" s="105"/>
      <c r="G272" s="113"/>
      <c r="H272" s="76"/>
      <c r="I272" s="77"/>
      <c r="J272" s="78"/>
      <c r="K272" s="78"/>
      <c r="L272" s="78"/>
      <c r="M272" s="78"/>
      <c r="N272" s="78"/>
      <c r="O272" s="78"/>
      <c r="P272" s="114"/>
      <c r="U272" s="1"/>
    </row>
    <row r="273" spans="1:21" ht="12.75" x14ac:dyDescent="0.2">
      <c r="A273" s="104"/>
      <c r="B273" s="72"/>
      <c r="C273" s="73"/>
      <c r="D273" s="74"/>
      <c r="E273" s="75"/>
      <c r="F273" s="105"/>
      <c r="G273" s="113"/>
      <c r="H273" s="76"/>
      <c r="I273" s="77"/>
      <c r="J273" s="78"/>
      <c r="K273" s="78"/>
      <c r="L273" s="78"/>
      <c r="M273" s="78"/>
      <c r="N273" s="78"/>
      <c r="O273" s="78"/>
      <c r="P273" s="114"/>
      <c r="U273" s="1"/>
    </row>
    <row r="274" spans="1:21" ht="12.75" x14ac:dyDescent="0.2">
      <c r="A274" s="104"/>
      <c r="B274" s="72"/>
      <c r="C274" s="73"/>
      <c r="D274" s="74"/>
      <c r="E274" s="75"/>
      <c r="F274" s="105"/>
      <c r="G274" s="113"/>
      <c r="H274" s="76"/>
      <c r="I274" s="77"/>
      <c r="J274" s="78"/>
      <c r="K274" s="78"/>
      <c r="L274" s="78"/>
      <c r="M274" s="78"/>
      <c r="N274" s="78"/>
      <c r="O274" s="78"/>
      <c r="P274" s="114"/>
      <c r="U274" s="1"/>
    </row>
    <row r="275" spans="1:21" ht="12.75" x14ac:dyDescent="0.2">
      <c r="A275" s="104"/>
      <c r="B275" s="72"/>
      <c r="C275" s="73"/>
      <c r="D275" s="74"/>
      <c r="E275" s="75"/>
      <c r="F275" s="105"/>
      <c r="G275" s="113"/>
      <c r="H275" s="76"/>
      <c r="I275" s="77"/>
      <c r="J275" s="78"/>
      <c r="K275" s="78"/>
      <c r="L275" s="78"/>
      <c r="M275" s="78"/>
      <c r="N275" s="78"/>
      <c r="O275" s="78"/>
      <c r="P275" s="114"/>
      <c r="U275" s="1"/>
    </row>
    <row r="276" spans="1:21" ht="12.75" x14ac:dyDescent="0.2">
      <c r="A276" s="104"/>
      <c r="B276" s="72"/>
      <c r="C276" s="73"/>
      <c r="D276" s="74"/>
      <c r="E276" s="75"/>
      <c r="F276" s="105"/>
      <c r="G276" s="113"/>
      <c r="H276" s="76"/>
      <c r="I276" s="77"/>
      <c r="J276" s="78"/>
      <c r="K276" s="78"/>
      <c r="L276" s="78"/>
      <c r="M276" s="78"/>
      <c r="N276" s="78"/>
      <c r="O276" s="78"/>
      <c r="P276" s="114"/>
      <c r="U276" s="1"/>
    </row>
    <row r="277" spans="1:21" ht="12.75" x14ac:dyDescent="0.2">
      <c r="A277" s="104"/>
      <c r="B277" s="72"/>
      <c r="C277" s="73"/>
      <c r="D277" s="74"/>
      <c r="E277" s="75"/>
      <c r="F277" s="105"/>
      <c r="G277" s="113"/>
      <c r="H277" s="76"/>
      <c r="I277" s="77"/>
      <c r="J277" s="78"/>
      <c r="K277" s="78"/>
      <c r="L277" s="78"/>
      <c r="M277" s="78"/>
      <c r="N277" s="78"/>
      <c r="O277" s="78"/>
      <c r="P277" s="114"/>
      <c r="U277" s="1"/>
    </row>
    <row r="278" spans="1:21" ht="12.75" x14ac:dyDescent="0.2">
      <c r="A278" s="104"/>
      <c r="B278" s="72"/>
      <c r="C278" s="73"/>
      <c r="D278" s="74"/>
      <c r="E278" s="75"/>
      <c r="F278" s="105"/>
      <c r="G278" s="113"/>
      <c r="H278" s="76"/>
      <c r="I278" s="77"/>
      <c r="J278" s="78"/>
      <c r="K278" s="78"/>
      <c r="L278" s="78"/>
      <c r="M278" s="78"/>
      <c r="N278" s="78"/>
      <c r="O278" s="78"/>
      <c r="P278" s="114"/>
      <c r="U278" s="1"/>
    </row>
    <row r="279" spans="1:21" ht="12.75" x14ac:dyDescent="0.2">
      <c r="A279" s="104"/>
      <c r="B279" s="72"/>
      <c r="C279" s="73"/>
      <c r="D279" s="74"/>
      <c r="E279" s="75"/>
      <c r="F279" s="105"/>
      <c r="G279" s="113"/>
      <c r="H279" s="76"/>
      <c r="I279" s="77"/>
      <c r="J279" s="78"/>
      <c r="K279" s="78"/>
      <c r="L279" s="78"/>
      <c r="M279" s="78"/>
      <c r="N279" s="78"/>
      <c r="O279" s="78"/>
      <c r="P279" s="114"/>
      <c r="U279" s="1"/>
    </row>
    <row r="280" spans="1:21" ht="12.75" x14ac:dyDescent="0.2">
      <c r="A280" s="104"/>
      <c r="B280" s="72"/>
      <c r="C280" s="73"/>
      <c r="D280" s="74"/>
      <c r="E280" s="75"/>
      <c r="F280" s="105"/>
      <c r="G280" s="113"/>
      <c r="H280" s="76"/>
      <c r="I280" s="77"/>
      <c r="J280" s="78"/>
      <c r="K280" s="78"/>
      <c r="L280" s="78"/>
      <c r="M280" s="78"/>
      <c r="N280" s="78"/>
      <c r="O280" s="78"/>
      <c r="P280" s="114"/>
      <c r="U280" s="1"/>
    </row>
    <row r="281" spans="1:21" ht="12.75" x14ac:dyDescent="0.2">
      <c r="A281" s="104"/>
      <c r="B281" s="72"/>
      <c r="C281" s="73"/>
      <c r="D281" s="74"/>
      <c r="E281" s="75"/>
      <c r="F281" s="105"/>
      <c r="G281" s="113"/>
      <c r="H281" s="76"/>
      <c r="I281" s="77"/>
      <c r="J281" s="78"/>
      <c r="K281" s="78"/>
      <c r="L281" s="78"/>
      <c r="M281" s="78"/>
      <c r="N281" s="78"/>
      <c r="O281" s="78"/>
      <c r="P281" s="114"/>
      <c r="U281" s="1"/>
    </row>
    <row r="282" spans="1:21" ht="12.75" x14ac:dyDescent="0.2">
      <c r="A282" s="104"/>
      <c r="B282" s="72"/>
      <c r="C282" s="73"/>
      <c r="D282" s="74"/>
      <c r="E282" s="75"/>
      <c r="F282" s="105"/>
      <c r="G282" s="113"/>
      <c r="H282" s="76"/>
      <c r="I282" s="77"/>
      <c r="J282" s="78"/>
      <c r="K282" s="78"/>
      <c r="L282" s="78"/>
      <c r="M282" s="78"/>
      <c r="N282" s="78"/>
      <c r="O282" s="78"/>
      <c r="P282" s="114"/>
      <c r="U282" s="1"/>
    </row>
    <row r="283" spans="1:21" ht="12.75" x14ac:dyDescent="0.2">
      <c r="A283" s="104"/>
      <c r="B283" s="72"/>
      <c r="C283" s="73"/>
      <c r="D283" s="74"/>
      <c r="E283" s="75"/>
      <c r="F283" s="105"/>
      <c r="G283" s="113"/>
      <c r="H283" s="76"/>
      <c r="I283" s="77"/>
      <c r="J283" s="78"/>
      <c r="K283" s="78"/>
      <c r="L283" s="78"/>
      <c r="M283" s="78"/>
      <c r="N283" s="78"/>
      <c r="O283" s="78"/>
      <c r="P283" s="114"/>
      <c r="U283" s="1"/>
    </row>
    <row r="284" spans="1:21" ht="12.75" x14ac:dyDescent="0.2">
      <c r="A284" s="104"/>
      <c r="B284" s="72"/>
      <c r="C284" s="73"/>
      <c r="D284" s="74"/>
      <c r="E284" s="75"/>
      <c r="F284" s="105"/>
      <c r="G284" s="113"/>
      <c r="H284" s="76"/>
      <c r="I284" s="77"/>
      <c r="J284" s="78"/>
      <c r="K284" s="78"/>
      <c r="L284" s="78"/>
      <c r="M284" s="78"/>
      <c r="N284" s="78"/>
      <c r="O284" s="78"/>
      <c r="P284" s="114"/>
      <c r="U284" s="1"/>
    </row>
    <row r="285" spans="1:21" ht="12.75" x14ac:dyDescent="0.2">
      <c r="A285" s="104"/>
      <c r="B285" s="72"/>
      <c r="C285" s="73"/>
      <c r="D285" s="74"/>
      <c r="E285" s="75"/>
      <c r="F285" s="105"/>
      <c r="G285" s="113"/>
      <c r="H285" s="76"/>
      <c r="I285" s="77"/>
      <c r="J285" s="78"/>
      <c r="K285" s="78"/>
      <c r="L285" s="78"/>
      <c r="M285" s="78"/>
      <c r="N285" s="78"/>
      <c r="O285" s="78"/>
      <c r="P285" s="114"/>
      <c r="U285" s="1"/>
    </row>
    <row r="286" spans="1:21" ht="12.75" x14ac:dyDescent="0.2">
      <c r="A286" s="104"/>
      <c r="B286" s="72"/>
      <c r="C286" s="73"/>
      <c r="D286" s="74"/>
      <c r="E286" s="75"/>
      <c r="F286" s="105"/>
      <c r="G286" s="113"/>
      <c r="H286" s="76"/>
      <c r="I286" s="77"/>
      <c r="J286" s="78"/>
      <c r="K286" s="78"/>
      <c r="L286" s="78"/>
      <c r="M286" s="78"/>
      <c r="N286" s="78"/>
      <c r="O286" s="78"/>
      <c r="P286" s="114"/>
      <c r="U286" s="1"/>
    </row>
    <row r="287" spans="1:21" ht="12.75" x14ac:dyDescent="0.2">
      <c r="A287" s="104"/>
      <c r="B287" s="72"/>
      <c r="C287" s="73"/>
      <c r="D287" s="74"/>
      <c r="E287" s="75"/>
      <c r="F287" s="105"/>
      <c r="G287" s="113"/>
      <c r="H287" s="76"/>
      <c r="I287" s="77"/>
      <c r="J287" s="78"/>
      <c r="K287" s="78"/>
      <c r="L287" s="78"/>
      <c r="M287" s="78"/>
      <c r="N287" s="78"/>
      <c r="O287" s="78"/>
      <c r="P287" s="114"/>
      <c r="U287" s="1"/>
    </row>
    <row r="288" spans="1:21" ht="12.75" x14ac:dyDescent="0.2">
      <c r="A288" s="104"/>
      <c r="B288" s="72"/>
      <c r="C288" s="73"/>
      <c r="D288" s="74"/>
      <c r="E288" s="75"/>
      <c r="F288" s="105"/>
      <c r="G288" s="113"/>
      <c r="H288" s="76"/>
      <c r="I288" s="77"/>
      <c r="J288" s="78"/>
      <c r="K288" s="78"/>
      <c r="L288" s="78"/>
      <c r="M288" s="78"/>
      <c r="N288" s="78"/>
      <c r="O288" s="78"/>
      <c r="P288" s="114"/>
      <c r="U288" s="1"/>
    </row>
    <row r="289" spans="1:21" ht="12.75" x14ac:dyDescent="0.2">
      <c r="A289" s="104"/>
      <c r="B289" s="72"/>
      <c r="C289" s="73"/>
      <c r="D289" s="74"/>
      <c r="E289" s="75"/>
      <c r="F289" s="105"/>
      <c r="G289" s="113"/>
      <c r="H289" s="76"/>
      <c r="I289" s="77"/>
      <c r="J289" s="78"/>
      <c r="K289" s="78"/>
      <c r="L289" s="78"/>
      <c r="M289" s="78"/>
      <c r="N289" s="78"/>
      <c r="O289" s="78"/>
      <c r="P289" s="114"/>
      <c r="U289" s="1"/>
    </row>
    <row r="290" spans="1:21" ht="12.75" x14ac:dyDescent="0.2">
      <c r="A290" s="104"/>
      <c r="B290" s="72"/>
      <c r="C290" s="73"/>
      <c r="D290" s="74"/>
      <c r="E290" s="75"/>
      <c r="F290" s="105"/>
      <c r="G290" s="113"/>
      <c r="H290" s="76"/>
      <c r="I290" s="77"/>
      <c r="J290" s="78"/>
      <c r="K290" s="78"/>
      <c r="L290" s="78"/>
      <c r="M290" s="78"/>
      <c r="N290" s="78"/>
      <c r="O290" s="78"/>
      <c r="P290" s="114"/>
      <c r="U290" s="1"/>
    </row>
    <row r="291" spans="1:21" ht="12.75" x14ac:dyDescent="0.2">
      <c r="A291" s="104"/>
      <c r="B291" s="72"/>
      <c r="C291" s="73"/>
      <c r="D291" s="74"/>
      <c r="E291" s="75"/>
      <c r="F291" s="105"/>
      <c r="G291" s="113"/>
      <c r="H291" s="76"/>
      <c r="I291" s="77"/>
      <c r="J291" s="78"/>
      <c r="K291" s="78"/>
      <c r="L291" s="78"/>
      <c r="M291" s="78"/>
      <c r="N291" s="78"/>
      <c r="O291" s="78"/>
      <c r="P291" s="114"/>
      <c r="U291" s="1"/>
    </row>
    <row r="292" spans="1:21" ht="12.75" x14ac:dyDescent="0.2">
      <c r="A292" s="104"/>
      <c r="B292" s="72"/>
      <c r="C292" s="73"/>
      <c r="D292" s="74"/>
      <c r="E292" s="75"/>
      <c r="F292" s="105"/>
      <c r="G292" s="113"/>
      <c r="H292" s="76"/>
      <c r="I292" s="77"/>
      <c r="J292" s="78"/>
      <c r="K292" s="78"/>
      <c r="L292" s="78"/>
      <c r="M292" s="78"/>
      <c r="N292" s="78"/>
      <c r="O292" s="78"/>
      <c r="P292" s="114"/>
      <c r="U292" s="1"/>
    </row>
    <row r="293" spans="1:21" ht="12.75" x14ac:dyDescent="0.2">
      <c r="A293" s="104"/>
      <c r="B293" s="72"/>
      <c r="C293" s="73"/>
      <c r="D293" s="74"/>
      <c r="E293" s="75"/>
      <c r="F293" s="105"/>
      <c r="G293" s="113"/>
      <c r="H293" s="76"/>
      <c r="I293" s="77"/>
      <c r="J293" s="78"/>
      <c r="K293" s="78"/>
      <c r="L293" s="78"/>
      <c r="M293" s="78"/>
      <c r="N293" s="78"/>
      <c r="O293" s="78"/>
      <c r="P293" s="114"/>
      <c r="U293" s="1"/>
    </row>
    <row r="294" spans="1:21" ht="12.75" x14ac:dyDescent="0.2">
      <c r="A294" s="104"/>
      <c r="B294" s="72"/>
      <c r="C294" s="73"/>
      <c r="D294" s="74"/>
      <c r="E294" s="75"/>
      <c r="F294" s="105"/>
      <c r="G294" s="113"/>
      <c r="H294" s="76"/>
      <c r="I294" s="77"/>
      <c r="J294" s="78"/>
      <c r="K294" s="78"/>
      <c r="L294" s="78"/>
      <c r="M294" s="78"/>
      <c r="N294" s="78"/>
      <c r="O294" s="78"/>
      <c r="P294" s="114"/>
      <c r="U294" s="1"/>
    </row>
    <row r="295" spans="1:21" ht="12.75" x14ac:dyDescent="0.2">
      <c r="A295" s="104"/>
      <c r="B295" s="72"/>
      <c r="C295" s="73"/>
      <c r="D295" s="74"/>
      <c r="E295" s="75"/>
      <c r="F295" s="105"/>
      <c r="G295" s="113"/>
      <c r="H295" s="76"/>
      <c r="I295" s="77"/>
      <c r="J295" s="78"/>
      <c r="K295" s="78"/>
      <c r="L295" s="78"/>
      <c r="M295" s="78"/>
      <c r="N295" s="78"/>
      <c r="O295" s="78"/>
      <c r="P295" s="114"/>
      <c r="U295" s="1"/>
    </row>
    <row r="296" spans="1:21" ht="12.75" x14ac:dyDescent="0.2">
      <c r="A296" s="104"/>
      <c r="B296" s="72"/>
      <c r="C296" s="73"/>
      <c r="D296" s="74"/>
      <c r="E296" s="75"/>
      <c r="F296" s="105"/>
      <c r="G296" s="113"/>
      <c r="H296" s="76"/>
      <c r="I296" s="77"/>
      <c r="J296" s="78"/>
      <c r="K296" s="78"/>
      <c r="L296" s="78"/>
      <c r="M296" s="78"/>
      <c r="N296" s="78"/>
      <c r="O296" s="78"/>
      <c r="P296" s="114"/>
      <c r="U296" s="1"/>
    </row>
    <row r="297" spans="1:21" ht="12.75" x14ac:dyDescent="0.2">
      <c r="A297" s="104"/>
      <c r="B297" s="72"/>
      <c r="C297" s="73"/>
      <c r="D297" s="74"/>
      <c r="E297" s="75"/>
      <c r="F297" s="105"/>
      <c r="G297" s="113"/>
      <c r="H297" s="76"/>
      <c r="I297" s="77"/>
      <c r="J297" s="78"/>
      <c r="K297" s="78"/>
      <c r="L297" s="78"/>
      <c r="M297" s="78"/>
      <c r="N297" s="78"/>
      <c r="O297" s="78"/>
      <c r="P297" s="114"/>
      <c r="U297" s="1"/>
    </row>
    <row r="298" spans="1:21" ht="12.75" x14ac:dyDescent="0.2">
      <c r="A298" s="104"/>
      <c r="B298" s="72"/>
      <c r="C298" s="73"/>
      <c r="D298" s="74"/>
      <c r="E298" s="75"/>
      <c r="F298" s="105"/>
      <c r="G298" s="113"/>
      <c r="H298" s="76"/>
      <c r="I298" s="77"/>
      <c r="J298" s="78"/>
      <c r="K298" s="78"/>
      <c r="L298" s="78"/>
      <c r="M298" s="78"/>
      <c r="N298" s="78"/>
      <c r="O298" s="78"/>
      <c r="P298" s="114"/>
      <c r="U298" s="1"/>
    </row>
    <row r="299" spans="1:21" ht="12.75" x14ac:dyDescent="0.2">
      <c r="A299" s="104"/>
      <c r="B299" s="72"/>
      <c r="C299" s="73"/>
      <c r="D299" s="74"/>
      <c r="E299" s="75"/>
      <c r="F299" s="105"/>
      <c r="G299" s="113"/>
      <c r="H299" s="76"/>
      <c r="I299" s="77"/>
      <c r="J299" s="78"/>
      <c r="K299" s="78"/>
      <c r="L299" s="78"/>
      <c r="M299" s="78"/>
      <c r="N299" s="78"/>
      <c r="O299" s="78"/>
      <c r="P299" s="114"/>
      <c r="U299" s="1"/>
    </row>
    <row r="300" spans="1:21" ht="12.75" x14ac:dyDescent="0.2">
      <c r="A300" s="104"/>
      <c r="B300" s="72"/>
      <c r="C300" s="73"/>
      <c r="D300" s="74"/>
      <c r="E300" s="75"/>
      <c r="F300" s="105"/>
      <c r="G300" s="113"/>
      <c r="H300" s="76"/>
      <c r="I300" s="77"/>
      <c r="J300" s="78"/>
      <c r="K300" s="78"/>
      <c r="L300" s="78"/>
      <c r="M300" s="78"/>
      <c r="N300" s="78"/>
      <c r="O300" s="78"/>
      <c r="P300" s="114"/>
      <c r="U300" s="1"/>
    </row>
    <row r="301" spans="1:21" ht="12.75" x14ac:dyDescent="0.2">
      <c r="A301" s="104"/>
      <c r="B301" s="72"/>
      <c r="C301" s="73"/>
      <c r="D301" s="74"/>
      <c r="E301" s="75"/>
      <c r="F301" s="105"/>
      <c r="G301" s="113"/>
      <c r="H301" s="76"/>
      <c r="I301" s="77"/>
      <c r="J301" s="78"/>
      <c r="K301" s="78"/>
      <c r="L301" s="78"/>
      <c r="M301" s="78"/>
      <c r="N301" s="78"/>
      <c r="O301" s="78"/>
      <c r="P301" s="114"/>
      <c r="U301" s="1"/>
    </row>
    <row r="302" spans="1:21" ht="12.75" x14ac:dyDescent="0.2">
      <c r="A302" s="104"/>
      <c r="B302" s="72"/>
      <c r="C302" s="73"/>
      <c r="D302" s="74"/>
      <c r="E302" s="75"/>
      <c r="F302" s="105"/>
      <c r="G302" s="113"/>
      <c r="H302" s="76"/>
      <c r="I302" s="77"/>
      <c r="J302" s="78"/>
      <c r="K302" s="78"/>
      <c r="L302" s="78"/>
      <c r="M302" s="78"/>
      <c r="N302" s="78"/>
      <c r="O302" s="78"/>
      <c r="P302" s="114"/>
      <c r="U302" s="1"/>
    </row>
    <row r="303" spans="1:21" ht="12.75" x14ac:dyDescent="0.2">
      <c r="A303" s="104"/>
      <c r="B303" s="72"/>
      <c r="C303" s="73"/>
      <c r="D303" s="74"/>
      <c r="E303" s="75"/>
      <c r="F303" s="105"/>
      <c r="G303" s="113"/>
      <c r="H303" s="76"/>
      <c r="I303" s="77"/>
      <c r="J303" s="78"/>
      <c r="K303" s="78"/>
      <c r="L303" s="78"/>
      <c r="M303" s="78"/>
      <c r="N303" s="78"/>
      <c r="O303" s="78"/>
      <c r="P303" s="114"/>
      <c r="U303" s="1"/>
    </row>
    <row r="304" spans="1:21" ht="12.75" x14ac:dyDescent="0.2">
      <c r="A304" s="104"/>
      <c r="B304" s="72"/>
      <c r="C304" s="73"/>
      <c r="D304" s="74"/>
      <c r="E304" s="75"/>
      <c r="F304" s="105"/>
      <c r="G304" s="113"/>
      <c r="H304" s="76"/>
      <c r="I304" s="77"/>
      <c r="J304" s="78"/>
      <c r="K304" s="78"/>
      <c r="L304" s="78"/>
      <c r="M304" s="78"/>
      <c r="N304" s="78"/>
      <c r="O304" s="78"/>
      <c r="P304" s="114"/>
      <c r="U304" s="1"/>
    </row>
    <row r="305" spans="1:21" ht="12.75" x14ac:dyDescent="0.2">
      <c r="A305" s="104"/>
      <c r="B305" s="72"/>
      <c r="C305" s="73"/>
      <c r="D305" s="74"/>
      <c r="E305" s="75"/>
      <c r="F305" s="105"/>
      <c r="G305" s="113"/>
      <c r="H305" s="76"/>
      <c r="I305" s="77"/>
      <c r="J305" s="78"/>
      <c r="K305" s="78"/>
      <c r="L305" s="78"/>
      <c r="M305" s="78"/>
      <c r="N305" s="78"/>
      <c r="O305" s="78"/>
      <c r="P305" s="114"/>
      <c r="U305" s="1"/>
    </row>
    <row r="306" spans="1:21" ht="12.75" x14ac:dyDescent="0.2">
      <c r="A306" s="104"/>
      <c r="B306" s="72"/>
      <c r="C306" s="73"/>
      <c r="D306" s="74"/>
      <c r="E306" s="75"/>
      <c r="F306" s="105"/>
      <c r="G306" s="113"/>
      <c r="H306" s="76"/>
      <c r="I306" s="77"/>
      <c r="J306" s="78"/>
      <c r="K306" s="78"/>
      <c r="L306" s="78"/>
      <c r="M306" s="78"/>
      <c r="N306" s="78"/>
      <c r="O306" s="78"/>
      <c r="P306" s="114"/>
      <c r="U306" s="1"/>
    </row>
    <row r="307" spans="1:21" ht="12.75" x14ac:dyDescent="0.2">
      <c r="A307" s="104"/>
      <c r="B307" s="72"/>
      <c r="C307" s="73"/>
      <c r="D307" s="74"/>
      <c r="E307" s="75"/>
      <c r="F307" s="105"/>
      <c r="G307" s="113"/>
      <c r="H307" s="76"/>
      <c r="I307" s="77"/>
      <c r="J307" s="78"/>
      <c r="K307" s="78"/>
      <c r="L307" s="78"/>
      <c r="M307" s="78"/>
      <c r="N307" s="78"/>
      <c r="O307" s="78"/>
      <c r="P307" s="114"/>
      <c r="U307" s="1"/>
    </row>
    <row r="308" spans="1:21" ht="12.75" x14ac:dyDescent="0.2">
      <c r="A308" s="104"/>
      <c r="B308" s="72"/>
      <c r="C308" s="73"/>
      <c r="D308" s="74"/>
      <c r="E308" s="75"/>
      <c r="F308" s="105"/>
      <c r="G308" s="113"/>
      <c r="H308" s="76"/>
      <c r="I308" s="77"/>
      <c r="J308" s="78"/>
      <c r="K308" s="78"/>
      <c r="L308" s="78"/>
      <c r="M308" s="78"/>
      <c r="N308" s="78"/>
      <c r="O308" s="78"/>
      <c r="P308" s="114"/>
      <c r="U308" s="1"/>
    </row>
    <row r="309" spans="1:21" ht="12.75" x14ac:dyDescent="0.2">
      <c r="A309" s="104"/>
      <c r="B309" s="72"/>
      <c r="C309" s="73"/>
      <c r="D309" s="74"/>
      <c r="E309" s="75"/>
      <c r="F309" s="105"/>
      <c r="G309" s="113"/>
      <c r="H309" s="76"/>
      <c r="I309" s="77"/>
      <c r="J309" s="78"/>
      <c r="K309" s="78"/>
      <c r="L309" s="78"/>
      <c r="M309" s="78"/>
      <c r="N309" s="78"/>
      <c r="O309" s="78"/>
      <c r="P309" s="114"/>
      <c r="U309" s="1"/>
    </row>
    <row r="310" spans="1:21" ht="12.75" x14ac:dyDescent="0.2">
      <c r="A310" s="104"/>
      <c r="B310" s="72"/>
      <c r="C310" s="73"/>
      <c r="D310" s="74"/>
      <c r="E310" s="75"/>
      <c r="F310" s="105"/>
      <c r="G310" s="113"/>
      <c r="H310" s="76"/>
      <c r="I310" s="77"/>
      <c r="J310" s="78"/>
      <c r="K310" s="78"/>
      <c r="L310" s="78"/>
      <c r="M310" s="78"/>
      <c r="N310" s="78"/>
      <c r="O310" s="78"/>
      <c r="P310" s="114"/>
      <c r="U310" s="1"/>
    </row>
    <row r="311" spans="1:21" ht="12.75" x14ac:dyDescent="0.2">
      <c r="A311" s="104"/>
      <c r="B311" s="72"/>
      <c r="C311" s="73"/>
      <c r="D311" s="74"/>
      <c r="E311" s="75"/>
      <c r="F311" s="105"/>
      <c r="G311" s="113"/>
      <c r="H311" s="76"/>
      <c r="I311" s="77"/>
      <c r="J311" s="78"/>
      <c r="K311" s="78"/>
      <c r="L311" s="78"/>
      <c r="M311" s="78"/>
      <c r="N311" s="78"/>
      <c r="O311" s="78"/>
      <c r="P311" s="114"/>
      <c r="U311" s="1"/>
    </row>
    <row r="312" spans="1:21" ht="12.75" x14ac:dyDescent="0.2">
      <c r="A312" s="104"/>
      <c r="B312" s="72"/>
      <c r="C312" s="73"/>
      <c r="D312" s="74"/>
      <c r="E312" s="75"/>
      <c r="F312" s="105"/>
      <c r="G312" s="113"/>
      <c r="H312" s="76"/>
      <c r="I312" s="77"/>
      <c r="J312" s="78"/>
      <c r="K312" s="78"/>
      <c r="L312" s="78"/>
      <c r="M312" s="78"/>
      <c r="N312" s="78"/>
      <c r="O312" s="78"/>
      <c r="P312" s="114"/>
      <c r="U312" s="1"/>
    </row>
    <row r="313" spans="1:21" ht="12.75" x14ac:dyDescent="0.2">
      <c r="A313" s="104"/>
      <c r="B313" s="72"/>
      <c r="C313" s="73"/>
      <c r="D313" s="74"/>
      <c r="E313" s="75"/>
      <c r="F313" s="105"/>
      <c r="G313" s="113"/>
      <c r="H313" s="76"/>
      <c r="I313" s="77"/>
      <c r="J313" s="78"/>
      <c r="K313" s="78"/>
      <c r="L313" s="78"/>
      <c r="M313" s="78"/>
      <c r="N313" s="78"/>
      <c r="O313" s="78"/>
      <c r="P313" s="114"/>
      <c r="U313" s="1"/>
    </row>
    <row r="314" spans="1:21" ht="12.75" x14ac:dyDescent="0.2">
      <c r="A314" s="104"/>
      <c r="B314" s="72"/>
      <c r="C314" s="73"/>
      <c r="D314" s="74"/>
      <c r="E314" s="75"/>
      <c r="F314" s="105"/>
      <c r="G314" s="113"/>
      <c r="H314" s="76"/>
      <c r="I314" s="77"/>
      <c r="J314" s="78"/>
      <c r="K314" s="78"/>
      <c r="L314" s="78"/>
      <c r="M314" s="78"/>
      <c r="N314" s="78"/>
      <c r="O314" s="78"/>
      <c r="P314" s="114"/>
      <c r="U314" s="1"/>
    </row>
    <row r="315" spans="1:21" ht="12.75" x14ac:dyDescent="0.2">
      <c r="A315" s="104"/>
      <c r="B315" s="72"/>
      <c r="C315" s="73"/>
      <c r="D315" s="74"/>
      <c r="E315" s="75"/>
      <c r="F315" s="105"/>
      <c r="G315" s="113"/>
      <c r="H315" s="76"/>
      <c r="I315" s="77"/>
      <c r="J315" s="78"/>
      <c r="K315" s="78"/>
      <c r="L315" s="78"/>
      <c r="M315" s="78"/>
      <c r="N315" s="78"/>
      <c r="O315" s="78"/>
      <c r="P315" s="114"/>
      <c r="U315" s="1"/>
    </row>
    <row r="316" spans="1:21" ht="12.75" x14ac:dyDescent="0.2">
      <c r="A316" s="104"/>
      <c r="B316" s="72"/>
      <c r="C316" s="73"/>
      <c r="D316" s="74"/>
      <c r="E316" s="75"/>
      <c r="F316" s="105"/>
      <c r="G316" s="113"/>
      <c r="H316" s="76"/>
      <c r="I316" s="77"/>
      <c r="J316" s="78"/>
      <c r="K316" s="78"/>
      <c r="L316" s="78"/>
      <c r="M316" s="78"/>
      <c r="N316" s="78"/>
      <c r="O316" s="78"/>
      <c r="P316" s="114"/>
      <c r="U316" s="1"/>
    </row>
    <row r="317" spans="1:21" ht="12.75" x14ac:dyDescent="0.2">
      <c r="A317" s="104"/>
      <c r="B317" s="72"/>
      <c r="C317" s="73"/>
      <c r="D317" s="74"/>
      <c r="E317" s="75"/>
      <c r="F317" s="105"/>
      <c r="G317" s="113"/>
      <c r="H317" s="76"/>
      <c r="I317" s="77"/>
      <c r="J317" s="78"/>
      <c r="K317" s="78"/>
      <c r="L317" s="78"/>
      <c r="M317" s="78"/>
      <c r="N317" s="78"/>
      <c r="O317" s="78"/>
      <c r="P317" s="114"/>
      <c r="U317" s="1"/>
    </row>
    <row r="318" spans="1:21" ht="12.75" x14ac:dyDescent="0.2">
      <c r="A318" s="104"/>
      <c r="B318" s="72"/>
      <c r="C318" s="73"/>
      <c r="D318" s="74"/>
      <c r="E318" s="75"/>
      <c r="F318" s="105"/>
      <c r="G318" s="113"/>
      <c r="H318" s="76"/>
      <c r="I318" s="77"/>
      <c r="J318" s="78"/>
      <c r="K318" s="78"/>
      <c r="L318" s="78"/>
      <c r="M318" s="78"/>
      <c r="N318" s="78"/>
      <c r="O318" s="78"/>
      <c r="P318" s="114"/>
      <c r="U318" s="1"/>
    </row>
    <row r="319" spans="1:21" ht="12.75" x14ac:dyDescent="0.2">
      <c r="A319" s="104"/>
      <c r="B319" s="72"/>
      <c r="C319" s="73"/>
      <c r="D319" s="74"/>
      <c r="E319" s="75"/>
      <c r="F319" s="105"/>
      <c r="G319" s="113"/>
      <c r="H319" s="76"/>
      <c r="I319" s="77"/>
      <c r="J319" s="78"/>
      <c r="K319" s="78"/>
      <c r="L319" s="78"/>
      <c r="M319" s="78"/>
      <c r="N319" s="78"/>
      <c r="O319" s="78"/>
      <c r="P319" s="114"/>
      <c r="U319" s="1"/>
    </row>
    <row r="320" spans="1:21" ht="12.75" x14ac:dyDescent="0.2">
      <c r="A320" s="104"/>
      <c r="B320" s="72"/>
      <c r="C320" s="73"/>
      <c r="D320" s="74"/>
      <c r="E320" s="75"/>
      <c r="F320" s="105"/>
      <c r="G320" s="113"/>
      <c r="H320" s="76"/>
      <c r="I320" s="77"/>
      <c r="J320" s="78"/>
      <c r="K320" s="78"/>
      <c r="L320" s="78"/>
      <c r="M320" s="78"/>
      <c r="N320" s="78"/>
      <c r="O320" s="78"/>
      <c r="P320" s="114"/>
      <c r="U320" s="1"/>
    </row>
    <row r="321" spans="1:21" ht="12.75" x14ac:dyDescent="0.2">
      <c r="A321" s="104"/>
      <c r="B321" s="72"/>
      <c r="C321" s="73"/>
      <c r="D321" s="74"/>
      <c r="E321" s="75"/>
      <c r="F321" s="105"/>
      <c r="G321" s="113"/>
      <c r="H321" s="76"/>
      <c r="I321" s="77"/>
      <c r="J321" s="78"/>
      <c r="K321" s="78"/>
      <c r="L321" s="78"/>
      <c r="M321" s="78"/>
      <c r="N321" s="78"/>
      <c r="O321" s="78"/>
      <c r="P321" s="114"/>
      <c r="U321" s="1"/>
    </row>
    <row r="322" spans="1:21" ht="12.75" x14ac:dyDescent="0.2">
      <c r="A322" s="104"/>
      <c r="B322" s="72"/>
      <c r="C322" s="73"/>
      <c r="D322" s="74"/>
      <c r="E322" s="75"/>
      <c r="F322" s="105"/>
      <c r="G322" s="113"/>
      <c r="H322" s="76"/>
      <c r="I322" s="77"/>
      <c r="J322" s="78"/>
      <c r="K322" s="78"/>
      <c r="L322" s="78"/>
      <c r="M322" s="78"/>
      <c r="N322" s="78"/>
      <c r="O322" s="78"/>
      <c r="P322" s="114"/>
      <c r="U322" s="1"/>
    </row>
    <row r="323" spans="1:21" ht="12.75" x14ac:dyDescent="0.2">
      <c r="A323" s="104"/>
      <c r="B323" s="72"/>
      <c r="C323" s="73"/>
      <c r="D323" s="74"/>
      <c r="E323" s="75"/>
      <c r="F323" s="105"/>
      <c r="G323" s="113"/>
      <c r="H323" s="76"/>
      <c r="I323" s="77"/>
      <c r="J323" s="78"/>
      <c r="K323" s="78"/>
      <c r="L323" s="78"/>
      <c r="M323" s="78"/>
      <c r="N323" s="78"/>
      <c r="O323" s="78"/>
      <c r="P323" s="114"/>
      <c r="U323" s="1"/>
    </row>
    <row r="324" spans="1:21" ht="12.75" x14ac:dyDescent="0.2">
      <c r="A324" s="104"/>
      <c r="B324" s="72"/>
      <c r="C324" s="73"/>
      <c r="D324" s="74"/>
      <c r="E324" s="75"/>
      <c r="F324" s="105"/>
      <c r="G324" s="113"/>
      <c r="H324" s="76"/>
      <c r="I324" s="77"/>
      <c r="J324" s="78"/>
      <c r="K324" s="78"/>
      <c r="L324" s="78"/>
      <c r="M324" s="78"/>
      <c r="N324" s="78"/>
      <c r="O324" s="78"/>
      <c r="P324" s="114"/>
      <c r="U324" s="1"/>
    </row>
    <row r="325" spans="1:21" ht="12.75" x14ac:dyDescent="0.2">
      <c r="A325" s="104"/>
      <c r="B325" s="72"/>
      <c r="C325" s="73"/>
      <c r="D325" s="74"/>
      <c r="E325" s="75"/>
      <c r="F325" s="105"/>
      <c r="G325" s="113"/>
      <c r="H325" s="76"/>
      <c r="I325" s="77"/>
      <c r="J325" s="78"/>
      <c r="K325" s="78"/>
      <c r="L325" s="78"/>
      <c r="M325" s="78"/>
      <c r="N325" s="78"/>
      <c r="O325" s="78"/>
      <c r="P325" s="114"/>
      <c r="U325" s="1"/>
    </row>
    <row r="326" spans="1:21" ht="12.75" x14ac:dyDescent="0.2">
      <c r="A326" s="104"/>
      <c r="B326" s="72"/>
      <c r="C326" s="73"/>
      <c r="D326" s="74"/>
      <c r="E326" s="75"/>
      <c r="F326" s="105"/>
      <c r="G326" s="113"/>
      <c r="H326" s="76"/>
      <c r="I326" s="77"/>
      <c r="J326" s="78"/>
      <c r="K326" s="78"/>
      <c r="L326" s="78"/>
      <c r="M326" s="78"/>
      <c r="N326" s="78"/>
      <c r="O326" s="78"/>
      <c r="P326" s="114"/>
      <c r="U326" s="1"/>
    </row>
    <row r="327" spans="1:21" ht="12.75" x14ac:dyDescent="0.2">
      <c r="A327" s="104"/>
      <c r="B327" s="72"/>
      <c r="C327" s="73"/>
      <c r="D327" s="74"/>
      <c r="E327" s="75"/>
      <c r="F327" s="105"/>
      <c r="G327" s="113"/>
      <c r="H327" s="76"/>
      <c r="I327" s="77"/>
      <c r="J327" s="78"/>
      <c r="K327" s="78"/>
      <c r="L327" s="78"/>
      <c r="M327" s="78"/>
      <c r="N327" s="78"/>
      <c r="O327" s="78"/>
      <c r="P327" s="114"/>
      <c r="U327" s="1"/>
    </row>
    <row r="328" spans="1:21" ht="12.75" x14ac:dyDescent="0.2">
      <c r="A328" s="104"/>
      <c r="B328" s="72"/>
      <c r="C328" s="73"/>
      <c r="D328" s="74"/>
      <c r="E328" s="75"/>
      <c r="F328" s="105"/>
      <c r="G328" s="113"/>
      <c r="H328" s="76"/>
      <c r="I328" s="77"/>
      <c r="J328" s="78"/>
      <c r="K328" s="78"/>
      <c r="L328" s="78"/>
      <c r="M328" s="78"/>
      <c r="N328" s="78"/>
      <c r="O328" s="78"/>
      <c r="P328" s="114"/>
      <c r="U328" s="1"/>
    </row>
    <row r="329" spans="1:21" ht="12.75" x14ac:dyDescent="0.2">
      <c r="A329" s="104"/>
      <c r="B329" s="72"/>
      <c r="C329" s="73"/>
      <c r="D329" s="74"/>
      <c r="E329" s="75"/>
      <c r="F329" s="105"/>
      <c r="G329" s="113"/>
      <c r="H329" s="76"/>
      <c r="I329" s="77"/>
      <c r="J329" s="78"/>
      <c r="K329" s="78"/>
      <c r="L329" s="78"/>
      <c r="M329" s="78"/>
      <c r="N329" s="78"/>
      <c r="O329" s="78"/>
      <c r="P329" s="114"/>
      <c r="U329" s="1"/>
    </row>
    <row r="330" spans="1:21" ht="12.75" x14ac:dyDescent="0.2">
      <c r="A330" s="104"/>
      <c r="B330" s="72"/>
      <c r="C330" s="73"/>
      <c r="D330" s="74"/>
      <c r="E330" s="75"/>
      <c r="F330" s="105"/>
      <c r="G330" s="113"/>
      <c r="H330" s="76"/>
      <c r="I330" s="77"/>
      <c r="J330" s="78"/>
      <c r="K330" s="78"/>
      <c r="L330" s="78"/>
      <c r="M330" s="78"/>
      <c r="N330" s="78"/>
      <c r="O330" s="78"/>
      <c r="P330" s="114"/>
      <c r="U330" s="1"/>
    </row>
    <row r="331" spans="1:21" ht="12.75" x14ac:dyDescent="0.2">
      <c r="A331" s="104"/>
      <c r="B331" s="72"/>
      <c r="C331" s="73"/>
      <c r="D331" s="74"/>
      <c r="E331" s="75"/>
      <c r="F331" s="105"/>
      <c r="G331" s="113"/>
      <c r="H331" s="76"/>
      <c r="I331" s="77"/>
      <c r="J331" s="78"/>
      <c r="K331" s="78"/>
      <c r="L331" s="78"/>
      <c r="M331" s="78"/>
      <c r="N331" s="78"/>
      <c r="O331" s="78"/>
      <c r="P331" s="114"/>
      <c r="U331" s="1"/>
    </row>
    <row r="332" spans="1:21" ht="12.75" x14ac:dyDescent="0.2">
      <c r="A332" s="104"/>
      <c r="B332" s="72"/>
      <c r="C332" s="73"/>
      <c r="D332" s="74"/>
      <c r="E332" s="75"/>
      <c r="F332" s="105"/>
      <c r="G332" s="113"/>
      <c r="H332" s="76"/>
      <c r="I332" s="77"/>
      <c r="J332" s="78"/>
      <c r="K332" s="78"/>
      <c r="L332" s="78"/>
      <c r="M332" s="78"/>
      <c r="N332" s="78"/>
      <c r="O332" s="78"/>
      <c r="P332" s="114"/>
      <c r="U332" s="1"/>
    </row>
    <row r="333" spans="1:21" ht="12.75" x14ac:dyDescent="0.2">
      <c r="A333" s="104"/>
      <c r="B333" s="72"/>
      <c r="C333" s="73"/>
      <c r="D333" s="74"/>
      <c r="E333" s="75"/>
      <c r="F333" s="105"/>
      <c r="G333" s="113"/>
      <c r="H333" s="76"/>
      <c r="I333" s="77"/>
      <c r="J333" s="78"/>
      <c r="K333" s="78"/>
      <c r="L333" s="78"/>
      <c r="M333" s="78"/>
      <c r="N333" s="78"/>
      <c r="O333" s="78"/>
      <c r="P333" s="114"/>
      <c r="U333" s="1"/>
    </row>
    <row r="334" spans="1:21" ht="12.75" x14ac:dyDescent="0.2">
      <c r="A334" s="104"/>
      <c r="B334" s="72"/>
      <c r="C334" s="73"/>
      <c r="D334" s="74"/>
      <c r="E334" s="75"/>
      <c r="F334" s="105"/>
      <c r="G334" s="113"/>
      <c r="H334" s="76"/>
      <c r="I334" s="77"/>
      <c r="J334" s="78"/>
      <c r="K334" s="78"/>
      <c r="L334" s="78"/>
      <c r="M334" s="78"/>
      <c r="N334" s="78"/>
      <c r="O334" s="78"/>
      <c r="P334" s="114"/>
      <c r="U334" s="1"/>
    </row>
    <row r="335" spans="1:21" ht="12.75" x14ac:dyDescent="0.2">
      <c r="A335" s="104"/>
      <c r="B335" s="72"/>
      <c r="C335" s="73"/>
      <c r="D335" s="74"/>
      <c r="E335" s="75"/>
      <c r="F335" s="105"/>
      <c r="G335" s="113"/>
      <c r="H335" s="76"/>
      <c r="I335" s="77"/>
      <c r="J335" s="78"/>
      <c r="K335" s="78"/>
      <c r="L335" s="78"/>
      <c r="M335" s="78"/>
      <c r="N335" s="78"/>
      <c r="O335" s="78"/>
      <c r="P335" s="114"/>
      <c r="U335" s="1"/>
    </row>
    <row r="336" spans="1:21" ht="12.75" x14ac:dyDescent="0.2">
      <c r="A336" s="104"/>
      <c r="B336" s="72"/>
      <c r="C336" s="73"/>
      <c r="D336" s="74"/>
      <c r="E336" s="75"/>
      <c r="F336" s="105"/>
      <c r="G336" s="113"/>
      <c r="H336" s="76"/>
      <c r="I336" s="77"/>
      <c r="J336" s="78"/>
      <c r="K336" s="78"/>
      <c r="L336" s="78"/>
      <c r="M336" s="78"/>
      <c r="N336" s="78"/>
      <c r="O336" s="78"/>
      <c r="P336" s="114"/>
      <c r="U336" s="1"/>
    </row>
    <row r="337" spans="1:21" ht="12.75" x14ac:dyDescent="0.2">
      <c r="A337" s="104"/>
      <c r="B337" s="72"/>
      <c r="C337" s="73"/>
      <c r="D337" s="74"/>
      <c r="E337" s="75"/>
      <c r="F337" s="105"/>
      <c r="G337" s="113"/>
      <c r="H337" s="76"/>
      <c r="I337" s="77"/>
      <c r="J337" s="78"/>
      <c r="K337" s="78"/>
      <c r="L337" s="78"/>
      <c r="M337" s="78"/>
      <c r="N337" s="78"/>
      <c r="O337" s="78"/>
      <c r="P337" s="114"/>
      <c r="U337" s="1"/>
    </row>
    <row r="338" spans="1:21" ht="12.75" x14ac:dyDescent="0.2">
      <c r="A338" s="104"/>
      <c r="B338" s="72"/>
      <c r="C338" s="73"/>
      <c r="D338" s="74"/>
      <c r="E338" s="75"/>
      <c r="F338" s="105"/>
      <c r="G338" s="113"/>
      <c r="H338" s="76"/>
      <c r="I338" s="77"/>
      <c r="J338" s="78"/>
      <c r="K338" s="78"/>
      <c r="L338" s="78"/>
      <c r="M338" s="78"/>
      <c r="N338" s="78"/>
      <c r="O338" s="78"/>
      <c r="P338" s="114"/>
      <c r="U338" s="1"/>
    </row>
    <row r="339" spans="1:21" ht="12.75" x14ac:dyDescent="0.2">
      <c r="A339" s="104"/>
      <c r="B339" s="72"/>
      <c r="C339" s="73"/>
      <c r="D339" s="74"/>
      <c r="E339" s="75"/>
      <c r="F339" s="105"/>
      <c r="G339" s="113"/>
      <c r="H339" s="76"/>
      <c r="I339" s="77"/>
      <c r="J339" s="78"/>
      <c r="K339" s="78"/>
      <c r="L339" s="78"/>
      <c r="M339" s="78"/>
      <c r="N339" s="78"/>
      <c r="O339" s="78"/>
      <c r="P339" s="114"/>
      <c r="U339" s="1"/>
    </row>
    <row r="340" spans="1:21" ht="12.75" x14ac:dyDescent="0.2">
      <c r="A340" s="104"/>
      <c r="B340" s="72"/>
      <c r="C340" s="73"/>
      <c r="D340" s="74"/>
      <c r="E340" s="75"/>
      <c r="F340" s="105"/>
      <c r="G340" s="113"/>
      <c r="H340" s="76"/>
      <c r="I340" s="77"/>
      <c r="J340" s="78"/>
      <c r="K340" s="78"/>
      <c r="L340" s="78"/>
      <c r="M340" s="78"/>
      <c r="N340" s="78"/>
      <c r="O340" s="78"/>
      <c r="P340" s="114"/>
      <c r="U340" s="1"/>
    </row>
    <row r="341" spans="1:21" ht="12.75" x14ac:dyDescent="0.2">
      <c r="A341" s="104"/>
      <c r="B341" s="72"/>
      <c r="C341" s="73"/>
      <c r="D341" s="74"/>
      <c r="E341" s="75"/>
      <c r="F341" s="105"/>
      <c r="G341" s="113"/>
      <c r="H341" s="76"/>
      <c r="I341" s="77"/>
      <c r="J341" s="78"/>
      <c r="K341" s="78"/>
      <c r="L341" s="78"/>
      <c r="M341" s="78"/>
      <c r="N341" s="78"/>
      <c r="O341" s="78"/>
      <c r="P341" s="114"/>
      <c r="U341" s="1"/>
    </row>
    <row r="342" spans="1:21" ht="12.75" x14ac:dyDescent="0.2">
      <c r="A342" s="104"/>
      <c r="B342" s="72"/>
      <c r="C342" s="73"/>
      <c r="D342" s="74"/>
      <c r="E342" s="75"/>
      <c r="F342" s="105"/>
      <c r="G342" s="113"/>
      <c r="H342" s="76"/>
      <c r="I342" s="77"/>
      <c r="J342" s="78"/>
      <c r="K342" s="78"/>
      <c r="L342" s="78"/>
      <c r="M342" s="78"/>
      <c r="N342" s="78"/>
      <c r="O342" s="78"/>
      <c r="P342" s="114"/>
      <c r="U342" s="1"/>
    </row>
    <row r="343" spans="1:21" ht="12.75" x14ac:dyDescent="0.2">
      <c r="A343" s="104"/>
      <c r="B343" s="72"/>
      <c r="C343" s="73"/>
      <c r="D343" s="74"/>
      <c r="E343" s="75"/>
      <c r="F343" s="105"/>
      <c r="G343" s="113"/>
      <c r="H343" s="76"/>
      <c r="I343" s="77"/>
      <c r="J343" s="78"/>
      <c r="K343" s="78"/>
      <c r="L343" s="78"/>
      <c r="M343" s="78"/>
      <c r="N343" s="78"/>
      <c r="O343" s="78"/>
      <c r="P343" s="114"/>
      <c r="U343" s="1"/>
    </row>
    <row r="344" spans="1:21" ht="12.75" x14ac:dyDescent="0.2">
      <c r="A344" s="104"/>
      <c r="B344" s="72"/>
      <c r="C344" s="73"/>
      <c r="D344" s="74"/>
      <c r="E344" s="75"/>
      <c r="F344" s="105"/>
      <c r="G344" s="113"/>
      <c r="H344" s="76"/>
      <c r="I344" s="77"/>
      <c r="J344" s="78"/>
      <c r="K344" s="78"/>
      <c r="L344" s="78"/>
      <c r="M344" s="78"/>
      <c r="N344" s="78"/>
      <c r="O344" s="78"/>
      <c r="P344" s="114"/>
      <c r="U344" s="1"/>
    </row>
    <row r="345" spans="1:21" ht="12.75" x14ac:dyDescent="0.2">
      <c r="A345" s="104"/>
      <c r="B345" s="72"/>
      <c r="C345" s="73"/>
      <c r="D345" s="74"/>
      <c r="E345" s="75"/>
      <c r="F345" s="105"/>
      <c r="G345" s="113"/>
      <c r="H345" s="76"/>
      <c r="I345" s="77"/>
      <c r="J345" s="78"/>
      <c r="K345" s="78"/>
      <c r="L345" s="78"/>
      <c r="M345" s="78"/>
      <c r="N345" s="78"/>
      <c r="O345" s="78"/>
      <c r="P345" s="114"/>
      <c r="U345" s="1"/>
    </row>
    <row r="346" spans="1:21" ht="12.75" x14ac:dyDescent="0.2">
      <c r="A346" s="104"/>
      <c r="B346" s="72"/>
      <c r="C346" s="73"/>
      <c r="D346" s="74"/>
      <c r="E346" s="75"/>
      <c r="F346" s="105"/>
      <c r="G346" s="113"/>
      <c r="H346" s="76"/>
      <c r="I346" s="77"/>
      <c r="J346" s="78"/>
      <c r="K346" s="78"/>
      <c r="L346" s="78"/>
      <c r="M346" s="78"/>
      <c r="N346" s="78"/>
      <c r="O346" s="78"/>
      <c r="P346" s="114"/>
      <c r="U346" s="1"/>
    </row>
    <row r="347" spans="1:21" ht="12.75" x14ac:dyDescent="0.2">
      <c r="A347" s="104"/>
      <c r="B347" s="72"/>
      <c r="C347" s="73"/>
      <c r="D347" s="74"/>
      <c r="E347" s="75"/>
      <c r="F347" s="105"/>
      <c r="G347" s="113"/>
      <c r="H347" s="76"/>
      <c r="I347" s="77"/>
      <c r="J347" s="78"/>
      <c r="K347" s="78"/>
      <c r="L347" s="78"/>
      <c r="M347" s="78"/>
      <c r="N347" s="78"/>
      <c r="O347" s="78"/>
      <c r="P347" s="114"/>
      <c r="U347" s="1"/>
    </row>
    <row r="348" spans="1:21" ht="12.75" x14ac:dyDescent="0.2">
      <c r="A348" s="104"/>
      <c r="B348" s="72"/>
      <c r="C348" s="73"/>
      <c r="D348" s="74"/>
      <c r="E348" s="75"/>
      <c r="F348" s="105"/>
      <c r="G348" s="113"/>
      <c r="H348" s="76"/>
      <c r="I348" s="77"/>
      <c r="J348" s="78"/>
      <c r="K348" s="78"/>
      <c r="L348" s="78"/>
      <c r="M348" s="78"/>
      <c r="N348" s="78"/>
      <c r="O348" s="78"/>
      <c r="P348" s="114"/>
      <c r="U348" s="1"/>
    </row>
    <row r="349" spans="1:21" ht="12.75" x14ac:dyDescent="0.2">
      <c r="A349" s="104"/>
      <c r="B349" s="72"/>
      <c r="C349" s="73"/>
      <c r="D349" s="74"/>
      <c r="E349" s="75"/>
      <c r="F349" s="105"/>
      <c r="G349" s="113"/>
      <c r="H349" s="76"/>
      <c r="I349" s="77"/>
      <c r="J349" s="78"/>
      <c r="K349" s="78"/>
      <c r="L349" s="78"/>
      <c r="M349" s="78"/>
      <c r="N349" s="78"/>
      <c r="O349" s="78"/>
      <c r="P349" s="114"/>
      <c r="U349" s="1"/>
    </row>
    <row r="350" spans="1:21" ht="12.75" x14ac:dyDescent="0.2">
      <c r="A350" s="104"/>
      <c r="B350" s="72"/>
      <c r="C350" s="73"/>
      <c r="D350" s="74"/>
      <c r="E350" s="75"/>
      <c r="F350" s="105"/>
      <c r="G350" s="113"/>
      <c r="H350" s="76"/>
      <c r="I350" s="77"/>
      <c r="J350" s="78"/>
      <c r="K350" s="78"/>
      <c r="L350" s="78"/>
      <c r="M350" s="78"/>
      <c r="N350" s="78"/>
      <c r="O350" s="78"/>
      <c r="P350" s="114"/>
      <c r="U350" s="1"/>
    </row>
    <row r="351" spans="1:21" ht="12.75" x14ac:dyDescent="0.2">
      <c r="A351" s="104"/>
      <c r="B351" s="72"/>
      <c r="C351" s="73"/>
      <c r="D351" s="74"/>
      <c r="E351" s="75"/>
      <c r="F351" s="105"/>
      <c r="G351" s="113"/>
      <c r="H351" s="76"/>
      <c r="I351" s="77"/>
      <c r="J351" s="78"/>
      <c r="K351" s="78"/>
      <c r="L351" s="78"/>
      <c r="M351" s="78"/>
      <c r="N351" s="78"/>
      <c r="O351" s="78"/>
      <c r="P351" s="114"/>
      <c r="U351" s="1"/>
    </row>
    <row r="352" spans="1:21" ht="12.75" x14ac:dyDescent="0.2">
      <c r="A352" s="104"/>
      <c r="B352" s="72"/>
      <c r="C352" s="73"/>
      <c r="D352" s="74"/>
      <c r="E352" s="75"/>
      <c r="F352" s="105"/>
      <c r="G352" s="113"/>
      <c r="H352" s="76"/>
      <c r="I352" s="77"/>
      <c r="J352" s="78"/>
      <c r="K352" s="78"/>
      <c r="L352" s="78"/>
      <c r="M352" s="78"/>
      <c r="N352" s="78"/>
      <c r="O352" s="78"/>
      <c r="P352" s="114"/>
      <c r="U352" s="1"/>
    </row>
    <row r="353" spans="1:21" ht="12.75" x14ac:dyDescent="0.2">
      <c r="A353" s="104"/>
      <c r="B353" s="72"/>
      <c r="C353" s="73"/>
      <c r="D353" s="74"/>
      <c r="E353" s="75"/>
      <c r="F353" s="105"/>
      <c r="G353" s="113"/>
      <c r="H353" s="76"/>
      <c r="I353" s="77"/>
      <c r="J353" s="78"/>
      <c r="K353" s="78"/>
      <c r="L353" s="78"/>
      <c r="M353" s="78"/>
      <c r="N353" s="78"/>
      <c r="O353" s="78"/>
      <c r="P353" s="114"/>
      <c r="U353" s="1"/>
    </row>
    <row r="354" spans="1:21" ht="12.75" x14ac:dyDescent="0.2">
      <c r="A354" s="104"/>
      <c r="B354" s="72"/>
      <c r="C354" s="73"/>
      <c r="D354" s="74"/>
      <c r="E354" s="75"/>
      <c r="F354" s="105"/>
      <c r="G354" s="113"/>
      <c r="H354" s="76"/>
      <c r="I354" s="77"/>
      <c r="J354" s="78"/>
      <c r="K354" s="78"/>
      <c r="L354" s="78"/>
      <c r="M354" s="78"/>
      <c r="N354" s="78"/>
      <c r="O354" s="78"/>
      <c r="P354" s="114"/>
      <c r="U354" s="1"/>
    </row>
    <row r="355" spans="1:21" ht="12.75" x14ac:dyDescent="0.2">
      <c r="A355" s="104"/>
      <c r="B355" s="72"/>
      <c r="C355" s="73"/>
      <c r="D355" s="74"/>
      <c r="E355" s="75"/>
      <c r="F355" s="105"/>
      <c r="G355" s="113"/>
      <c r="H355" s="76"/>
      <c r="I355" s="77"/>
      <c r="J355" s="78"/>
      <c r="K355" s="78"/>
      <c r="L355" s="78"/>
      <c r="M355" s="78"/>
      <c r="N355" s="78"/>
      <c r="O355" s="78"/>
      <c r="P355" s="114"/>
      <c r="U355" s="1"/>
    </row>
    <row r="356" spans="1:21" ht="12.75" x14ac:dyDescent="0.2">
      <c r="A356" s="104"/>
      <c r="B356" s="72"/>
      <c r="C356" s="73"/>
      <c r="D356" s="74"/>
      <c r="E356" s="75"/>
      <c r="F356" s="105"/>
      <c r="G356" s="113"/>
      <c r="H356" s="76"/>
      <c r="I356" s="77"/>
      <c r="J356" s="78"/>
      <c r="K356" s="78"/>
      <c r="L356" s="78"/>
      <c r="M356" s="78"/>
      <c r="N356" s="78"/>
      <c r="O356" s="78"/>
      <c r="P356" s="114"/>
      <c r="U356" s="1"/>
    </row>
    <row r="357" spans="1:21" ht="12.75" x14ac:dyDescent="0.2">
      <c r="A357" s="104"/>
      <c r="B357" s="72"/>
      <c r="C357" s="73"/>
      <c r="D357" s="74"/>
      <c r="E357" s="75"/>
      <c r="F357" s="105"/>
      <c r="G357" s="113"/>
      <c r="H357" s="76"/>
      <c r="I357" s="77"/>
      <c r="J357" s="78"/>
      <c r="K357" s="78"/>
      <c r="L357" s="78"/>
      <c r="M357" s="78"/>
      <c r="N357" s="78"/>
      <c r="O357" s="78"/>
      <c r="P357" s="114"/>
      <c r="U357" s="1"/>
    </row>
    <row r="358" spans="1:21" ht="12.75" x14ac:dyDescent="0.2">
      <c r="A358" s="104"/>
      <c r="B358" s="72"/>
      <c r="C358" s="73"/>
      <c r="D358" s="74"/>
      <c r="E358" s="75"/>
      <c r="F358" s="105"/>
      <c r="G358" s="113"/>
      <c r="H358" s="76"/>
      <c r="I358" s="77"/>
      <c r="J358" s="78"/>
      <c r="K358" s="78"/>
      <c r="L358" s="78"/>
      <c r="M358" s="78"/>
      <c r="N358" s="78"/>
      <c r="O358" s="78"/>
      <c r="P358" s="114"/>
      <c r="U358" s="1"/>
    </row>
    <row r="359" spans="1:21" ht="12.75" x14ac:dyDescent="0.2">
      <c r="A359" s="104"/>
      <c r="B359" s="72"/>
      <c r="C359" s="73"/>
      <c r="D359" s="74"/>
      <c r="E359" s="75"/>
      <c r="F359" s="105"/>
      <c r="G359" s="113"/>
      <c r="H359" s="76"/>
      <c r="I359" s="77"/>
      <c r="J359" s="78"/>
      <c r="K359" s="78"/>
      <c r="L359" s="78"/>
      <c r="M359" s="78"/>
      <c r="N359" s="78"/>
      <c r="O359" s="78"/>
      <c r="P359" s="114"/>
      <c r="U359" s="1"/>
    </row>
    <row r="360" spans="1:21" ht="12.75" x14ac:dyDescent="0.2">
      <c r="A360" s="104"/>
      <c r="B360" s="72"/>
      <c r="C360" s="73"/>
      <c r="D360" s="74"/>
      <c r="E360" s="75"/>
      <c r="F360" s="105"/>
      <c r="G360" s="113"/>
      <c r="H360" s="76"/>
      <c r="I360" s="77"/>
      <c r="J360" s="78"/>
      <c r="K360" s="78"/>
      <c r="L360" s="78"/>
      <c r="M360" s="78"/>
      <c r="N360" s="78"/>
      <c r="O360" s="78"/>
      <c r="P360" s="114"/>
      <c r="U360" s="1"/>
    </row>
    <row r="361" spans="1:21" ht="12.75" x14ac:dyDescent="0.2">
      <c r="A361" s="104"/>
      <c r="B361" s="72"/>
      <c r="C361" s="73"/>
      <c r="D361" s="74"/>
      <c r="E361" s="75"/>
      <c r="F361" s="105"/>
      <c r="G361" s="113"/>
      <c r="H361" s="76"/>
      <c r="I361" s="77"/>
      <c r="J361" s="78"/>
      <c r="K361" s="78"/>
      <c r="L361" s="78"/>
      <c r="M361" s="78"/>
      <c r="N361" s="78"/>
      <c r="O361" s="78"/>
      <c r="P361" s="114"/>
      <c r="U361" s="1"/>
    </row>
    <row r="362" spans="1:21" ht="12.75" x14ac:dyDescent="0.2">
      <c r="A362" s="104"/>
      <c r="B362" s="72"/>
      <c r="C362" s="73"/>
      <c r="D362" s="74"/>
      <c r="E362" s="75"/>
      <c r="F362" s="105"/>
      <c r="G362" s="113"/>
      <c r="H362" s="76"/>
      <c r="I362" s="77"/>
      <c r="J362" s="78"/>
      <c r="K362" s="78"/>
      <c r="L362" s="78"/>
      <c r="M362" s="78"/>
      <c r="N362" s="78"/>
      <c r="O362" s="78"/>
      <c r="P362" s="114"/>
      <c r="U362" s="1"/>
    </row>
    <row r="363" spans="1:21" ht="12.75" x14ac:dyDescent="0.2">
      <c r="A363" s="104"/>
      <c r="B363" s="72"/>
      <c r="C363" s="73"/>
      <c r="D363" s="74"/>
      <c r="E363" s="75"/>
      <c r="F363" s="105"/>
      <c r="G363" s="113"/>
      <c r="H363" s="76"/>
      <c r="I363" s="77"/>
      <c r="J363" s="78"/>
      <c r="K363" s="78"/>
      <c r="L363" s="78"/>
      <c r="M363" s="78"/>
      <c r="N363" s="78"/>
      <c r="O363" s="78"/>
      <c r="P363" s="114"/>
      <c r="U363" s="1"/>
    </row>
    <row r="364" spans="1:21" ht="12.75" x14ac:dyDescent="0.2">
      <c r="A364" s="104"/>
      <c r="B364" s="72"/>
      <c r="C364" s="73"/>
      <c r="D364" s="74"/>
      <c r="E364" s="75"/>
      <c r="F364" s="105"/>
      <c r="G364" s="113"/>
      <c r="H364" s="76"/>
      <c r="I364" s="77"/>
      <c r="J364" s="78"/>
      <c r="K364" s="78"/>
      <c r="L364" s="78"/>
      <c r="M364" s="78"/>
      <c r="N364" s="78"/>
      <c r="O364" s="78"/>
      <c r="P364" s="114"/>
      <c r="U364" s="1"/>
    </row>
    <row r="365" spans="1:21" ht="12.75" x14ac:dyDescent="0.2">
      <c r="A365" s="104"/>
      <c r="B365" s="72"/>
      <c r="C365" s="73"/>
      <c r="D365" s="74"/>
      <c r="E365" s="75"/>
      <c r="F365" s="105"/>
      <c r="G365" s="113"/>
      <c r="H365" s="76"/>
      <c r="I365" s="77"/>
      <c r="J365" s="78"/>
      <c r="K365" s="78"/>
      <c r="L365" s="78"/>
      <c r="M365" s="78"/>
      <c r="N365" s="78"/>
      <c r="O365" s="78"/>
      <c r="P365" s="114"/>
      <c r="U365" s="1"/>
    </row>
    <row r="366" spans="1:21" ht="12.75" x14ac:dyDescent="0.2">
      <c r="A366" s="104"/>
      <c r="B366" s="72"/>
      <c r="C366" s="73"/>
      <c r="D366" s="74"/>
      <c r="E366" s="75"/>
      <c r="F366" s="105"/>
      <c r="G366" s="113"/>
      <c r="H366" s="76"/>
      <c r="I366" s="77"/>
      <c r="J366" s="78"/>
      <c r="K366" s="78"/>
      <c r="L366" s="78"/>
      <c r="M366" s="78"/>
      <c r="N366" s="78"/>
      <c r="O366" s="78"/>
      <c r="P366" s="114"/>
      <c r="U366" s="1"/>
    </row>
    <row r="367" spans="1:21" ht="12.75" x14ac:dyDescent="0.2">
      <c r="A367" s="104"/>
      <c r="B367" s="72"/>
      <c r="C367" s="73"/>
      <c r="D367" s="74"/>
      <c r="E367" s="75"/>
      <c r="F367" s="105"/>
      <c r="G367" s="113"/>
      <c r="H367" s="76"/>
      <c r="I367" s="77"/>
      <c r="J367" s="78"/>
      <c r="K367" s="78"/>
      <c r="L367" s="78"/>
      <c r="M367" s="78"/>
      <c r="N367" s="78"/>
      <c r="O367" s="78"/>
      <c r="P367" s="114"/>
      <c r="U367" s="1"/>
    </row>
    <row r="368" spans="1:21" ht="12.75" x14ac:dyDescent="0.2">
      <c r="A368" s="104"/>
      <c r="B368" s="72"/>
      <c r="C368" s="73"/>
      <c r="D368" s="74"/>
      <c r="E368" s="75"/>
      <c r="F368" s="105"/>
      <c r="G368" s="113"/>
      <c r="H368" s="76"/>
      <c r="I368" s="77"/>
      <c r="J368" s="78"/>
      <c r="K368" s="78"/>
      <c r="L368" s="78"/>
      <c r="M368" s="78"/>
      <c r="N368" s="78"/>
      <c r="O368" s="78"/>
      <c r="P368" s="114"/>
      <c r="U368" s="1"/>
    </row>
    <row r="369" spans="1:21" ht="12.75" x14ac:dyDescent="0.2">
      <c r="A369" s="104"/>
      <c r="B369" s="72"/>
      <c r="C369" s="73"/>
      <c r="D369" s="74"/>
      <c r="E369" s="75"/>
      <c r="F369" s="105"/>
      <c r="G369" s="113"/>
      <c r="H369" s="76"/>
      <c r="I369" s="77"/>
      <c r="J369" s="78"/>
      <c r="K369" s="78"/>
      <c r="L369" s="78"/>
      <c r="M369" s="78"/>
      <c r="N369" s="78"/>
      <c r="O369" s="78"/>
      <c r="P369" s="114"/>
      <c r="U369" s="1"/>
    </row>
    <row r="370" spans="1:21" ht="12.75" x14ac:dyDescent="0.2">
      <c r="A370" s="104"/>
      <c r="B370" s="72"/>
      <c r="C370" s="73"/>
      <c r="D370" s="74"/>
      <c r="E370" s="75"/>
      <c r="F370" s="105"/>
      <c r="G370" s="113"/>
      <c r="H370" s="76"/>
      <c r="I370" s="77"/>
      <c r="J370" s="78"/>
      <c r="K370" s="78"/>
      <c r="L370" s="78"/>
      <c r="M370" s="78"/>
      <c r="N370" s="78"/>
      <c r="O370" s="78"/>
      <c r="P370" s="114"/>
      <c r="U370" s="1"/>
    </row>
    <row r="371" spans="1:21" ht="12.75" x14ac:dyDescent="0.2">
      <c r="A371" s="104"/>
      <c r="B371" s="72"/>
      <c r="C371" s="73"/>
      <c r="D371" s="74"/>
      <c r="E371" s="75"/>
      <c r="F371" s="105"/>
      <c r="G371" s="113"/>
      <c r="H371" s="76"/>
      <c r="I371" s="77"/>
      <c r="J371" s="78"/>
      <c r="K371" s="78"/>
      <c r="L371" s="78"/>
      <c r="M371" s="78"/>
      <c r="N371" s="78"/>
      <c r="O371" s="78"/>
      <c r="P371" s="114"/>
      <c r="U371" s="1"/>
    </row>
    <row r="372" spans="1:21" ht="12.75" x14ac:dyDescent="0.2">
      <c r="A372" s="104"/>
      <c r="B372" s="72"/>
      <c r="C372" s="73"/>
      <c r="D372" s="74"/>
      <c r="E372" s="75"/>
      <c r="F372" s="105"/>
      <c r="G372" s="113"/>
      <c r="H372" s="76"/>
      <c r="I372" s="77"/>
      <c r="J372" s="78"/>
      <c r="K372" s="78"/>
      <c r="L372" s="78"/>
      <c r="M372" s="78"/>
      <c r="N372" s="78"/>
      <c r="O372" s="78"/>
      <c r="P372" s="114"/>
      <c r="U372" s="1"/>
    </row>
    <row r="373" spans="1:21" ht="12.75" x14ac:dyDescent="0.2">
      <c r="A373" s="104"/>
      <c r="B373" s="72"/>
      <c r="C373" s="73"/>
      <c r="D373" s="74"/>
      <c r="E373" s="75"/>
      <c r="F373" s="105"/>
      <c r="G373" s="113"/>
      <c r="H373" s="76"/>
      <c r="I373" s="77"/>
      <c r="J373" s="78"/>
      <c r="K373" s="78"/>
      <c r="L373" s="78"/>
      <c r="M373" s="78"/>
      <c r="N373" s="78"/>
      <c r="O373" s="78"/>
      <c r="P373" s="114"/>
      <c r="U373" s="1"/>
    </row>
    <row r="374" spans="1:21" ht="12.75" x14ac:dyDescent="0.2">
      <c r="A374" s="104"/>
      <c r="B374" s="72"/>
      <c r="C374" s="73"/>
      <c r="D374" s="74"/>
      <c r="E374" s="75"/>
      <c r="F374" s="105"/>
      <c r="G374" s="113"/>
      <c r="H374" s="76"/>
      <c r="I374" s="77"/>
      <c r="J374" s="78"/>
      <c r="K374" s="78"/>
      <c r="L374" s="78"/>
      <c r="M374" s="78"/>
      <c r="N374" s="78"/>
      <c r="O374" s="78"/>
      <c r="P374" s="114"/>
      <c r="U374" s="1"/>
    </row>
    <row r="375" spans="1:21" ht="12.75" x14ac:dyDescent="0.2">
      <c r="A375" s="104"/>
      <c r="B375" s="72"/>
      <c r="C375" s="73"/>
      <c r="D375" s="74"/>
      <c r="E375" s="75"/>
      <c r="F375" s="105"/>
      <c r="G375" s="113"/>
      <c r="H375" s="76"/>
      <c r="I375" s="77"/>
      <c r="J375" s="78"/>
      <c r="K375" s="78"/>
      <c r="L375" s="78"/>
      <c r="M375" s="78"/>
      <c r="N375" s="78"/>
      <c r="O375" s="78"/>
      <c r="P375" s="114"/>
      <c r="U375" s="1"/>
    </row>
    <row r="376" spans="1:21" ht="12.75" x14ac:dyDescent="0.2">
      <c r="A376" s="104"/>
      <c r="B376" s="72"/>
      <c r="C376" s="73"/>
      <c r="D376" s="74"/>
      <c r="E376" s="75"/>
      <c r="F376" s="105"/>
      <c r="G376" s="113"/>
      <c r="H376" s="76"/>
      <c r="I376" s="77"/>
      <c r="J376" s="78"/>
      <c r="K376" s="78"/>
      <c r="L376" s="78"/>
      <c r="M376" s="78"/>
      <c r="N376" s="78"/>
      <c r="O376" s="78"/>
      <c r="P376" s="114"/>
      <c r="U376" s="1"/>
    </row>
    <row r="377" spans="1:21" ht="12.75" x14ac:dyDescent="0.2">
      <c r="A377" s="104"/>
      <c r="B377" s="72"/>
      <c r="C377" s="73"/>
      <c r="D377" s="74"/>
      <c r="E377" s="75"/>
      <c r="F377" s="105"/>
      <c r="G377" s="113"/>
      <c r="H377" s="76"/>
      <c r="I377" s="77"/>
      <c r="J377" s="78"/>
      <c r="K377" s="78"/>
      <c r="L377" s="78"/>
      <c r="M377" s="78"/>
      <c r="N377" s="78"/>
      <c r="O377" s="78"/>
      <c r="P377" s="114"/>
      <c r="U377" s="1"/>
    </row>
    <row r="378" spans="1:21" ht="12.75" x14ac:dyDescent="0.2">
      <c r="A378" s="104"/>
      <c r="B378" s="72"/>
      <c r="C378" s="73"/>
      <c r="D378" s="74"/>
      <c r="E378" s="75"/>
      <c r="F378" s="105"/>
      <c r="G378" s="113"/>
      <c r="H378" s="76"/>
      <c r="I378" s="77"/>
      <c r="J378" s="78"/>
      <c r="K378" s="78"/>
      <c r="L378" s="78"/>
      <c r="M378" s="78"/>
      <c r="N378" s="78"/>
      <c r="O378" s="78"/>
      <c r="P378" s="114"/>
      <c r="U378" s="1"/>
    </row>
    <row r="379" spans="1:21" ht="12.75" x14ac:dyDescent="0.2">
      <c r="A379" s="104"/>
      <c r="B379" s="72"/>
      <c r="C379" s="73"/>
      <c r="D379" s="74"/>
      <c r="E379" s="75"/>
      <c r="F379" s="105"/>
      <c r="G379" s="113"/>
      <c r="H379" s="76"/>
      <c r="I379" s="77"/>
      <c r="J379" s="78"/>
      <c r="K379" s="78"/>
      <c r="L379" s="78"/>
      <c r="M379" s="78"/>
      <c r="N379" s="78"/>
      <c r="O379" s="78"/>
      <c r="P379" s="114"/>
      <c r="U379" s="1"/>
    </row>
    <row r="380" spans="1:21" ht="12.75" x14ac:dyDescent="0.2">
      <c r="A380" s="104"/>
      <c r="B380" s="72"/>
      <c r="C380" s="73"/>
      <c r="D380" s="74"/>
      <c r="E380" s="75"/>
      <c r="F380" s="105"/>
      <c r="G380" s="113"/>
      <c r="H380" s="76"/>
      <c r="I380" s="77"/>
      <c r="J380" s="78"/>
      <c r="K380" s="78"/>
      <c r="L380" s="78"/>
      <c r="M380" s="78"/>
      <c r="N380" s="78"/>
      <c r="O380" s="78"/>
      <c r="P380" s="114"/>
      <c r="U380" s="1"/>
    </row>
    <row r="381" spans="1:21" ht="12.75" x14ac:dyDescent="0.2">
      <c r="A381" s="104"/>
      <c r="B381" s="72"/>
      <c r="C381" s="73"/>
      <c r="D381" s="74"/>
      <c r="E381" s="75"/>
      <c r="F381" s="105"/>
      <c r="G381" s="113"/>
      <c r="H381" s="76"/>
      <c r="I381" s="77"/>
      <c r="J381" s="78"/>
      <c r="K381" s="78"/>
      <c r="L381" s="78"/>
      <c r="M381" s="78"/>
      <c r="N381" s="78"/>
      <c r="O381" s="78"/>
      <c r="P381" s="114"/>
      <c r="U381" s="1"/>
    </row>
    <row r="382" spans="1:21" ht="12.75" x14ac:dyDescent="0.2">
      <c r="A382" s="104"/>
      <c r="B382" s="72"/>
      <c r="C382" s="73"/>
      <c r="D382" s="74"/>
      <c r="E382" s="75"/>
      <c r="F382" s="105"/>
      <c r="G382" s="113"/>
      <c r="H382" s="76"/>
      <c r="I382" s="77"/>
      <c r="J382" s="78"/>
      <c r="K382" s="78"/>
      <c r="L382" s="78"/>
      <c r="M382" s="78"/>
      <c r="N382" s="78"/>
      <c r="O382" s="78"/>
      <c r="P382" s="114"/>
      <c r="U382" s="1"/>
    </row>
    <row r="383" spans="1:21" ht="12.75" x14ac:dyDescent="0.2">
      <c r="A383" s="104"/>
      <c r="B383" s="72"/>
      <c r="C383" s="73"/>
      <c r="D383" s="74"/>
      <c r="E383" s="75"/>
      <c r="F383" s="105"/>
      <c r="G383" s="113"/>
      <c r="H383" s="76"/>
      <c r="I383" s="77"/>
      <c r="J383" s="78"/>
      <c r="K383" s="78"/>
      <c r="L383" s="78"/>
      <c r="M383" s="78"/>
      <c r="N383" s="78"/>
      <c r="O383" s="78"/>
      <c r="P383" s="114"/>
      <c r="U383" s="1"/>
    </row>
    <row r="384" spans="1:21" ht="12.75" x14ac:dyDescent="0.2">
      <c r="A384" s="104"/>
      <c r="B384" s="72"/>
      <c r="C384" s="73"/>
      <c r="D384" s="74"/>
      <c r="E384" s="75"/>
      <c r="F384" s="105"/>
      <c r="G384" s="113"/>
      <c r="H384" s="76"/>
      <c r="I384" s="77"/>
      <c r="J384" s="78"/>
      <c r="K384" s="78"/>
      <c r="L384" s="78"/>
      <c r="M384" s="78"/>
      <c r="N384" s="78"/>
      <c r="O384" s="78"/>
      <c r="P384" s="114"/>
      <c r="U384" s="1"/>
    </row>
    <row r="385" spans="1:21" ht="12.75" x14ac:dyDescent="0.2">
      <c r="A385" s="104"/>
      <c r="B385" s="72"/>
      <c r="C385" s="73"/>
      <c r="D385" s="74"/>
      <c r="E385" s="75"/>
      <c r="F385" s="105"/>
      <c r="G385" s="113"/>
      <c r="H385" s="76"/>
      <c r="I385" s="77"/>
      <c r="J385" s="78"/>
      <c r="K385" s="78"/>
      <c r="L385" s="78"/>
      <c r="M385" s="78"/>
      <c r="N385" s="78"/>
      <c r="O385" s="78"/>
      <c r="P385" s="114"/>
      <c r="U385" s="1"/>
    </row>
    <row r="386" spans="1:21" ht="12.75" x14ac:dyDescent="0.2">
      <c r="A386" s="104"/>
      <c r="B386" s="72"/>
      <c r="C386" s="73"/>
      <c r="D386" s="74"/>
      <c r="E386" s="75"/>
      <c r="F386" s="105"/>
      <c r="G386" s="113"/>
      <c r="H386" s="76"/>
      <c r="I386" s="77"/>
      <c r="J386" s="78"/>
      <c r="K386" s="78"/>
      <c r="L386" s="78"/>
      <c r="M386" s="78"/>
      <c r="N386" s="78"/>
      <c r="O386" s="78"/>
      <c r="P386" s="114"/>
      <c r="U386" s="1"/>
    </row>
    <row r="387" spans="1:21" ht="12.75" x14ac:dyDescent="0.2">
      <c r="A387" s="104"/>
      <c r="B387" s="72"/>
      <c r="C387" s="73"/>
      <c r="D387" s="74"/>
      <c r="E387" s="75"/>
      <c r="F387" s="105"/>
      <c r="G387" s="113"/>
      <c r="H387" s="76"/>
      <c r="I387" s="77"/>
      <c r="J387" s="78"/>
      <c r="K387" s="78"/>
      <c r="L387" s="78"/>
      <c r="M387" s="78"/>
      <c r="N387" s="78"/>
      <c r="O387" s="78"/>
      <c r="P387" s="114"/>
      <c r="U387" s="1"/>
    </row>
    <row r="388" spans="1:21" ht="12.75" x14ac:dyDescent="0.2">
      <c r="A388" s="104"/>
      <c r="B388" s="72"/>
      <c r="C388" s="73"/>
      <c r="D388" s="74"/>
      <c r="E388" s="75"/>
      <c r="F388" s="105"/>
      <c r="G388" s="113"/>
      <c r="H388" s="76"/>
      <c r="I388" s="77"/>
      <c r="J388" s="78"/>
      <c r="K388" s="78"/>
      <c r="L388" s="78"/>
      <c r="M388" s="78"/>
      <c r="N388" s="78"/>
      <c r="O388" s="78"/>
      <c r="P388" s="114"/>
      <c r="U388" s="1"/>
    </row>
    <row r="389" spans="1:21" ht="12.75" x14ac:dyDescent="0.2">
      <c r="A389" s="104"/>
      <c r="B389" s="72"/>
      <c r="C389" s="73"/>
      <c r="D389" s="74"/>
      <c r="E389" s="75"/>
      <c r="F389" s="105"/>
      <c r="G389" s="113"/>
      <c r="H389" s="76"/>
      <c r="I389" s="77"/>
      <c r="J389" s="78"/>
      <c r="K389" s="78"/>
      <c r="L389" s="78"/>
      <c r="M389" s="78"/>
      <c r="N389" s="78"/>
      <c r="O389" s="78"/>
      <c r="P389" s="114"/>
      <c r="U389" s="1"/>
    </row>
    <row r="390" spans="1:21" ht="12.75" x14ac:dyDescent="0.2">
      <c r="A390" s="104"/>
      <c r="B390" s="72"/>
      <c r="C390" s="73"/>
      <c r="D390" s="74"/>
      <c r="E390" s="75"/>
      <c r="F390" s="105"/>
      <c r="G390" s="113"/>
      <c r="H390" s="76"/>
      <c r="I390" s="77"/>
      <c r="J390" s="78"/>
      <c r="K390" s="78"/>
      <c r="L390" s="78"/>
      <c r="M390" s="78"/>
      <c r="N390" s="78"/>
      <c r="O390" s="78"/>
      <c r="P390" s="114"/>
      <c r="U390" s="1"/>
    </row>
    <row r="391" spans="1:21" ht="12.75" x14ac:dyDescent="0.2">
      <c r="A391" s="104"/>
      <c r="B391" s="72"/>
      <c r="C391" s="73"/>
      <c r="D391" s="74"/>
      <c r="E391" s="75"/>
      <c r="F391" s="105"/>
      <c r="G391" s="113"/>
      <c r="H391" s="76"/>
      <c r="I391" s="77"/>
      <c r="J391" s="78"/>
      <c r="K391" s="78"/>
      <c r="L391" s="78"/>
      <c r="M391" s="78"/>
      <c r="N391" s="78"/>
      <c r="O391" s="78"/>
      <c r="P391" s="114"/>
      <c r="U391" s="1"/>
    </row>
    <row r="392" spans="1:21" ht="12.75" x14ac:dyDescent="0.2">
      <c r="A392" s="104"/>
      <c r="B392" s="72"/>
      <c r="C392" s="73"/>
      <c r="D392" s="74"/>
      <c r="E392" s="75"/>
      <c r="F392" s="105"/>
      <c r="G392" s="113"/>
      <c r="H392" s="76"/>
      <c r="I392" s="77"/>
      <c r="J392" s="78"/>
      <c r="K392" s="78"/>
      <c r="L392" s="78"/>
      <c r="M392" s="78"/>
      <c r="N392" s="78"/>
      <c r="O392" s="78"/>
      <c r="P392" s="114"/>
      <c r="U392" s="1"/>
    </row>
    <row r="393" spans="1:21" ht="12.75" x14ac:dyDescent="0.2">
      <c r="A393" s="104"/>
      <c r="B393" s="72"/>
      <c r="C393" s="73"/>
      <c r="D393" s="74"/>
      <c r="E393" s="75"/>
      <c r="F393" s="105"/>
      <c r="G393" s="113"/>
      <c r="H393" s="76"/>
      <c r="I393" s="77"/>
      <c r="J393" s="78"/>
      <c r="K393" s="78"/>
      <c r="L393" s="78"/>
      <c r="M393" s="78"/>
      <c r="N393" s="78"/>
      <c r="O393" s="78"/>
      <c r="P393" s="114"/>
      <c r="U393" s="1"/>
    </row>
    <row r="394" spans="1:21" ht="12.75" x14ac:dyDescent="0.2">
      <c r="A394" s="104"/>
      <c r="B394" s="72"/>
      <c r="C394" s="73"/>
      <c r="D394" s="74"/>
      <c r="E394" s="75"/>
      <c r="F394" s="105"/>
      <c r="G394" s="113"/>
      <c r="H394" s="76"/>
      <c r="I394" s="77"/>
      <c r="J394" s="78"/>
      <c r="K394" s="78"/>
      <c r="L394" s="78"/>
      <c r="M394" s="78"/>
      <c r="N394" s="78"/>
      <c r="O394" s="78"/>
      <c r="P394" s="114"/>
      <c r="U394" s="1"/>
    </row>
    <row r="395" spans="1:21" ht="12.75" x14ac:dyDescent="0.2">
      <c r="A395" s="104"/>
      <c r="B395" s="72"/>
      <c r="C395" s="73"/>
      <c r="D395" s="74"/>
      <c r="E395" s="75"/>
      <c r="F395" s="105"/>
      <c r="G395" s="113"/>
      <c r="H395" s="76"/>
      <c r="I395" s="77"/>
      <c r="J395" s="78"/>
      <c r="K395" s="78"/>
      <c r="L395" s="78"/>
      <c r="M395" s="78"/>
      <c r="N395" s="78"/>
      <c r="O395" s="78"/>
      <c r="P395" s="114"/>
      <c r="U395" s="1"/>
    </row>
    <row r="396" spans="1:21" ht="12.75" x14ac:dyDescent="0.2">
      <c r="A396" s="104"/>
      <c r="B396" s="72"/>
      <c r="C396" s="73"/>
      <c r="D396" s="74"/>
      <c r="E396" s="75"/>
      <c r="F396" s="105"/>
      <c r="G396" s="113"/>
      <c r="H396" s="76"/>
      <c r="I396" s="77"/>
      <c r="J396" s="78"/>
      <c r="K396" s="78"/>
      <c r="L396" s="78"/>
      <c r="M396" s="78"/>
      <c r="N396" s="78"/>
      <c r="O396" s="78"/>
      <c r="P396" s="114"/>
      <c r="U396" s="1"/>
    </row>
    <row r="397" spans="1:21" ht="12.75" x14ac:dyDescent="0.2">
      <c r="A397" s="104"/>
      <c r="B397" s="72"/>
      <c r="C397" s="73"/>
      <c r="D397" s="74"/>
      <c r="E397" s="75"/>
      <c r="F397" s="105"/>
      <c r="G397" s="113"/>
      <c r="H397" s="76"/>
      <c r="I397" s="77"/>
      <c r="J397" s="78"/>
      <c r="K397" s="78"/>
      <c r="L397" s="78"/>
      <c r="M397" s="78"/>
      <c r="N397" s="78"/>
      <c r="O397" s="78"/>
      <c r="P397" s="114"/>
      <c r="U397" s="1"/>
    </row>
    <row r="398" spans="1:21" ht="12.75" x14ac:dyDescent="0.2">
      <c r="A398" s="104"/>
      <c r="B398" s="72"/>
      <c r="C398" s="73"/>
      <c r="D398" s="74"/>
      <c r="E398" s="75"/>
      <c r="F398" s="105"/>
      <c r="G398" s="113"/>
      <c r="H398" s="76"/>
      <c r="I398" s="77"/>
      <c r="J398" s="78"/>
      <c r="K398" s="78"/>
      <c r="L398" s="78"/>
      <c r="M398" s="78"/>
      <c r="N398" s="78"/>
      <c r="O398" s="78"/>
      <c r="P398" s="114"/>
      <c r="U398" s="1"/>
    </row>
    <row r="399" spans="1:21" ht="12.75" x14ac:dyDescent="0.2">
      <c r="A399" s="104"/>
      <c r="B399" s="72"/>
      <c r="C399" s="73"/>
      <c r="D399" s="74"/>
      <c r="E399" s="75"/>
      <c r="F399" s="105"/>
      <c r="G399" s="113"/>
      <c r="H399" s="76"/>
      <c r="I399" s="77"/>
      <c r="J399" s="78"/>
      <c r="K399" s="78"/>
      <c r="L399" s="78"/>
      <c r="M399" s="78"/>
      <c r="N399" s="78"/>
      <c r="O399" s="78"/>
      <c r="P399" s="114"/>
      <c r="U399" s="1"/>
    </row>
    <row r="400" spans="1:21" ht="12.75" x14ac:dyDescent="0.2">
      <c r="A400" s="104"/>
      <c r="B400" s="72"/>
      <c r="C400" s="73"/>
      <c r="D400" s="74"/>
      <c r="E400" s="75"/>
      <c r="F400" s="105"/>
      <c r="G400" s="113"/>
      <c r="H400" s="76"/>
      <c r="I400" s="77"/>
      <c r="J400" s="78"/>
      <c r="K400" s="78"/>
      <c r="L400" s="78"/>
      <c r="M400" s="78"/>
      <c r="N400" s="78"/>
      <c r="O400" s="78"/>
      <c r="P400" s="114"/>
      <c r="U400" s="1"/>
    </row>
    <row r="401" spans="1:21" ht="12.75" x14ac:dyDescent="0.2">
      <c r="A401" s="104"/>
      <c r="B401" s="72"/>
      <c r="C401" s="73"/>
      <c r="D401" s="74"/>
      <c r="E401" s="75"/>
      <c r="F401" s="105"/>
      <c r="G401" s="113"/>
      <c r="H401" s="76"/>
      <c r="I401" s="77"/>
      <c r="J401" s="78"/>
      <c r="K401" s="78"/>
      <c r="L401" s="78"/>
      <c r="M401" s="78"/>
      <c r="N401" s="78"/>
      <c r="O401" s="78"/>
      <c r="P401" s="114"/>
      <c r="U401" s="1"/>
    </row>
    <row r="402" spans="1:21" ht="12.75" x14ac:dyDescent="0.2">
      <c r="A402" s="104"/>
      <c r="B402" s="72"/>
      <c r="C402" s="73"/>
      <c r="D402" s="74"/>
      <c r="E402" s="75"/>
      <c r="F402" s="105"/>
      <c r="G402" s="113"/>
      <c r="H402" s="76"/>
      <c r="I402" s="77"/>
      <c r="J402" s="78"/>
      <c r="K402" s="78"/>
      <c r="L402" s="78"/>
      <c r="M402" s="78"/>
      <c r="N402" s="78"/>
      <c r="O402" s="78"/>
      <c r="P402" s="114"/>
      <c r="U402" s="1"/>
    </row>
    <row r="403" spans="1:21" ht="12.75" x14ac:dyDescent="0.2">
      <c r="A403" s="104"/>
      <c r="B403" s="72"/>
      <c r="C403" s="73"/>
      <c r="D403" s="74"/>
      <c r="E403" s="75"/>
      <c r="F403" s="105"/>
      <c r="G403" s="113"/>
      <c r="H403" s="76"/>
      <c r="I403" s="77"/>
      <c r="J403" s="78"/>
      <c r="K403" s="78"/>
      <c r="L403" s="78"/>
      <c r="M403" s="78"/>
      <c r="N403" s="78"/>
      <c r="O403" s="78"/>
      <c r="P403" s="114"/>
      <c r="U403" s="1"/>
    </row>
    <row r="404" spans="1:21" ht="12.75" x14ac:dyDescent="0.2">
      <c r="A404" s="104"/>
      <c r="B404" s="72"/>
      <c r="C404" s="73"/>
      <c r="D404" s="74"/>
      <c r="E404" s="75"/>
      <c r="F404" s="105"/>
      <c r="G404" s="113"/>
      <c r="H404" s="76"/>
      <c r="I404" s="77"/>
      <c r="J404" s="78"/>
      <c r="K404" s="78"/>
      <c r="L404" s="78"/>
      <c r="M404" s="78"/>
      <c r="N404" s="78"/>
      <c r="O404" s="78"/>
      <c r="P404" s="114"/>
      <c r="U404" s="1"/>
    </row>
    <row r="405" spans="1:21" ht="12.75" x14ac:dyDescent="0.2">
      <c r="A405" s="104"/>
      <c r="B405" s="72"/>
      <c r="C405" s="73"/>
      <c r="D405" s="74"/>
      <c r="E405" s="75"/>
      <c r="F405" s="105"/>
      <c r="G405" s="113"/>
      <c r="H405" s="76"/>
      <c r="I405" s="77"/>
      <c r="J405" s="78"/>
      <c r="K405" s="78"/>
      <c r="L405" s="78"/>
      <c r="M405" s="78"/>
      <c r="N405" s="78"/>
      <c r="O405" s="78"/>
      <c r="P405" s="114"/>
      <c r="U405" s="1"/>
    </row>
    <row r="406" spans="1:21" ht="12.75" x14ac:dyDescent="0.2">
      <c r="A406" s="104"/>
      <c r="B406" s="72"/>
      <c r="C406" s="73"/>
      <c r="D406" s="74"/>
      <c r="E406" s="75"/>
      <c r="F406" s="105"/>
      <c r="G406" s="113"/>
      <c r="H406" s="76"/>
      <c r="I406" s="77"/>
      <c r="J406" s="78"/>
      <c r="K406" s="78"/>
      <c r="L406" s="78"/>
      <c r="M406" s="78"/>
      <c r="N406" s="78"/>
      <c r="O406" s="78"/>
      <c r="P406" s="114"/>
      <c r="U406" s="1"/>
    </row>
    <row r="407" spans="1:21" ht="12.75" x14ac:dyDescent="0.2">
      <c r="A407" s="104"/>
      <c r="B407" s="72"/>
      <c r="C407" s="73"/>
      <c r="D407" s="74"/>
      <c r="E407" s="75"/>
      <c r="F407" s="105"/>
      <c r="G407" s="113"/>
      <c r="H407" s="76"/>
      <c r="I407" s="77"/>
      <c r="J407" s="78"/>
      <c r="K407" s="78"/>
      <c r="L407" s="78"/>
      <c r="M407" s="78"/>
      <c r="N407" s="78"/>
      <c r="O407" s="78"/>
      <c r="P407" s="114"/>
      <c r="U407" s="1"/>
    </row>
    <row r="408" spans="1:21" ht="12.75" x14ac:dyDescent="0.2">
      <c r="A408" s="104"/>
      <c r="B408" s="72"/>
      <c r="C408" s="73"/>
      <c r="D408" s="74"/>
      <c r="E408" s="75"/>
      <c r="F408" s="105"/>
      <c r="G408" s="113"/>
      <c r="H408" s="76"/>
      <c r="I408" s="77"/>
      <c r="J408" s="78"/>
      <c r="K408" s="78"/>
      <c r="L408" s="78"/>
      <c r="M408" s="78"/>
      <c r="N408" s="78"/>
      <c r="O408" s="78"/>
      <c r="P408" s="114"/>
      <c r="U408" s="1"/>
    </row>
    <row r="409" spans="1:21" ht="12.75" x14ac:dyDescent="0.2">
      <c r="A409" s="104"/>
      <c r="B409" s="72"/>
      <c r="C409" s="73"/>
      <c r="D409" s="74"/>
      <c r="E409" s="75"/>
      <c r="F409" s="105"/>
      <c r="G409" s="113"/>
      <c r="H409" s="76"/>
      <c r="I409" s="77"/>
      <c r="J409" s="78"/>
      <c r="K409" s="78"/>
      <c r="L409" s="78"/>
      <c r="M409" s="78"/>
      <c r="N409" s="78"/>
      <c r="O409" s="78"/>
      <c r="P409" s="114"/>
      <c r="U409" s="1"/>
    </row>
    <row r="410" spans="1:21" ht="12.75" x14ac:dyDescent="0.2">
      <c r="A410" s="104"/>
      <c r="B410" s="72"/>
      <c r="C410" s="73"/>
      <c r="D410" s="74"/>
      <c r="E410" s="75"/>
      <c r="F410" s="105"/>
      <c r="G410" s="113"/>
      <c r="H410" s="76"/>
      <c r="I410" s="77"/>
      <c r="J410" s="78"/>
      <c r="K410" s="78"/>
      <c r="L410" s="78"/>
      <c r="M410" s="78"/>
      <c r="N410" s="78"/>
      <c r="O410" s="78"/>
      <c r="P410" s="114"/>
      <c r="U410" s="1"/>
    </row>
    <row r="411" spans="1:21" ht="12.75" x14ac:dyDescent="0.2">
      <c r="A411" s="104"/>
      <c r="B411" s="72"/>
      <c r="C411" s="73"/>
      <c r="D411" s="74"/>
      <c r="E411" s="75"/>
      <c r="F411" s="105"/>
      <c r="G411" s="113"/>
      <c r="H411" s="76"/>
      <c r="I411" s="77"/>
      <c r="J411" s="78"/>
      <c r="K411" s="78"/>
      <c r="L411" s="78"/>
      <c r="M411" s="78"/>
      <c r="N411" s="78"/>
      <c r="O411" s="78"/>
      <c r="P411" s="114"/>
      <c r="U411" s="1"/>
    </row>
    <row r="412" spans="1:21" ht="12.75" x14ac:dyDescent="0.2">
      <c r="A412" s="104"/>
      <c r="B412" s="72"/>
      <c r="C412" s="73"/>
      <c r="D412" s="74"/>
      <c r="E412" s="75"/>
      <c r="F412" s="105"/>
      <c r="G412" s="113"/>
      <c r="H412" s="76"/>
      <c r="I412" s="77"/>
      <c r="J412" s="78"/>
      <c r="K412" s="78"/>
      <c r="L412" s="78"/>
      <c r="M412" s="78"/>
      <c r="N412" s="78"/>
      <c r="O412" s="78"/>
      <c r="P412" s="114"/>
      <c r="U412" s="1"/>
    </row>
    <row r="413" spans="1:21" ht="12.75" x14ac:dyDescent="0.2">
      <c r="A413" s="104"/>
      <c r="B413" s="72"/>
      <c r="C413" s="73"/>
      <c r="D413" s="74"/>
      <c r="E413" s="75"/>
      <c r="F413" s="105"/>
      <c r="G413" s="113"/>
      <c r="H413" s="76"/>
      <c r="I413" s="77"/>
      <c r="J413" s="78"/>
      <c r="K413" s="78"/>
      <c r="L413" s="78"/>
      <c r="M413" s="78"/>
      <c r="N413" s="78"/>
      <c r="O413" s="78"/>
      <c r="P413" s="114"/>
      <c r="U413" s="1"/>
    </row>
    <row r="414" spans="1:21" ht="12.75" x14ac:dyDescent="0.2">
      <c r="A414" s="104"/>
      <c r="B414" s="72"/>
      <c r="C414" s="73"/>
      <c r="D414" s="74"/>
      <c r="E414" s="75"/>
      <c r="F414" s="105"/>
      <c r="G414" s="113"/>
      <c r="H414" s="76"/>
      <c r="I414" s="77"/>
      <c r="J414" s="78"/>
      <c r="K414" s="78"/>
      <c r="L414" s="78"/>
      <c r="M414" s="78"/>
      <c r="N414" s="78"/>
      <c r="O414" s="78"/>
      <c r="P414" s="114"/>
      <c r="U414" s="1"/>
    </row>
    <row r="415" spans="1:21" ht="12.75" x14ac:dyDescent="0.2">
      <c r="A415" s="104"/>
      <c r="B415" s="72"/>
      <c r="C415" s="73"/>
      <c r="D415" s="74"/>
      <c r="E415" s="75"/>
      <c r="F415" s="105"/>
      <c r="G415" s="113"/>
      <c r="H415" s="76"/>
      <c r="I415" s="77"/>
      <c r="J415" s="78"/>
      <c r="K415" s="78"/>
      <c r="L415" s="78"/>
      <c r="M415" s="78"/>
      <c r="N415" s="78"/>
      <c r="O415" s="78"/>
      <c r="P415" s="114"/>
      <c r="U415" s="1"/>
    </row>
    <row r="416" spans="1:21" ht="12.75" x14ac:dyDescent="0.2">
      <c r="A416" s="104"/>
      <c r="B416" s="72"/>
      <c r="C416" s="73"/>
      <c r="D416" s="74"/>
      <c r="E416" s="75"/>
      <c r="F416" s="105"/>
      <c r="G416" s="113"/>
      <c r="H416" s="76"/>
      <c r="I416" s="77"/>
      <c r="J416" s="78"/>
      <c r="K416" s="78"/>
      <c r="L416" s="78"/>
      <c r="M416" s="78"/>
      <c r="N416" s="78"/>
      <c r="O416" s="78"/>
      <c r="P416" s="114"/>
      <c r="U416" s="1"/>
    </row>
    <row r="417" spans="1:21" ht="12.75" x14ac:dyDescent="0.2">
      <c r="A417" s="104"/>
      <c r="B417" s="72"/>
      <c r="C417" s="73"/>
      <c r="D417" s="74"/>
      <c r="E417" s="75"/>
      <c r="F417" s="105"/>
      <c r="G417" s="113"/>
      <c r="H417" s="76"/>
      <c r="I417" s="77"/>
      <c r="J417" s="78"/>
      <c r="K417" s="78"/>
      <c r="L417" s="78"/>
      <c r="M417" s="78"/>
      <c r="N417" s="78"/>
      <c r="O417" s="78"/>
      <c r="P417" s="114"/>
      <c r="U417" s="1"/>
    </row>
    <row r="418" spans="1:21" ht="12.75" x14ac:dyDescent="0.2">
      <c r="A418" s="104"/>
      <c r="B418" s="72"/>
      <c r="C418" s="73"/>
      <c r="D418" s="74"/>
      <c r="E418" s="75"/>
      <c r="F418" s="105"/>
      <c r="G418" s="113"/>
      <c r="H418" s="76"/>
      <c r="I418" s="77"/>
      <c r="J418" s="78"/>
      <c r="K418" s="78"/>
      <c r="L418" s="78"/>
      <c r="M418" s="78"/>
      <c r="N418" s="78"/>
      <c r="O418" s="78"/>
      <c r="P418" s="114"/>
      <c r="U418" s="1"/>
    </row>
    <row r="419" spans="1:21" ht="12.75" x14ac:dyDescent="0.2">
      <c r="A419" s="104"/>
      <c r="B419" s="72"/>
      <c r="C419" s="73"/>
      <c r="D419" s="74"/>
      <c r="E419" s="75"/>
      <c r="F419" s="105"/>
      <c r="G419" s="113"/>
      <c r="H419" s="76"/>
      <c r="I419" s="77"/>
      <c r="J419" s="78"/>
      <c r="K419" s="78"/>
      <c r="L419" s="78"/>
      <c r="M419" s="78"/>
      <c r="N419" s="78"/>
      <c r="O419" s="78"/>
      <c r="P419" s="114"/>
      <c r="U419" s="1"/>
    </row>
    <row r="420" spans="1:21" ht="12.75" x14ac:dyDescent="0.2">
      <c r="A420" s="104"/>
      <c r="B420" s="72"/>
      <c r="C420" s="73"/>
      <c r="D420" s="74"/>
      <c r="E420" s="75"/>
      <c r="F420" s="105"/>
      <c r="G420" s="113"/>
      <c r="H420" s="76"/>
      <c r="I420" s="77"/>
      <c r="J420" s="78"/>
      <c r="K420" s="78"/>
      <c r="L420" s="78"/>
      <c r="M420" s="78"/>
      <c r="N420" s="78"/>
      <c r="O420" s="78"/>
      <c r="P420" s="114"/>
      <c r="U420" s="1"/>
    </row>
    <row r="421" spans="1:21" ht="12.75" x14ac:dyDescent="0.2">
      <c r="A421" s="104"/>
      <c r="B421" s="72"/>
      <c r="C421" s="73"/>
      <c r="D421" s="74"/>
      <c r="E421" s="75"/>
      <c r="F421" s="105"/>
      <c r="G421" s="113"/>
      <c r="H421" s="76"/>
      <c r="I421" s="77"/>
      <c r="J421" s="78"/>
      <c r="K421" s="78"/>
      <c r="L421" s="78"/>
      <c r="M421" s="78"/>
      <c r="N421" s="78"/>
      <c r="O421" s="78"/>
      <c r="P421" s="114"/>
      <c r="U421" s="1"/>
    </row>
    <row r="422" spans="1:21" ht="12.75" x14ac:dyDescent="0.2">
      <c r="A422" s="104"/>
      <c r="B422" s="72"/>
      <c r="C422" s="73"/>
      <c r="D422" s="74"/>
      <c r="E422" s="75"/>
      <c r="F422" s="105"/>
      <c r="G422" s="113"/>
      <c r="H422" s="76"/>
      <c r="I422" s="77"/>
      <c r="J422" s="78"/>
      <c r="K422" s="78"/>
      <c r="L422" s="78"/>
      <c r="M422" s="78"/>
      <c r="N422" s="78"/>
      <c r="O422" s="78"/>
      <c r="P422" s="114"/>
      <c r="U422" s="1"/>
    </row>
    <row r="423" spans="1:21" ht="12.75" x14ac:dyDescent="0.2">
      <c r="A423" s="104"/>
      <c r="B423" s="72"/>
      <c r="C423" s="73"/>
      <c r="D423" s="74"/>
      <c r="E423" s="75"/>
      <c r="F423" s="105"/>
      <c r="G423" s="113"/>
      <c r="H423" s="76"/>
      <c r="I423" s="77"/>
      <c r="J423" s="78"/>
      <c r="K423" s="78"/>
      <c r="L423" s="78"/>
      <c r="M423" s="78"/>
      <c r="N423" s="78"/>
      <c r="O423" s="78"/>
      <c r="P423" s="114"/>
      <c r="U423" s="1"/>
    </row>
    <row r="424" spans="1:21" ht="12.75" x14ac:dyDescent="0.2">
      <c r="A424" s="104"/>
      <c r="B424" s="72"/>
      <c r="C424" s="73"/>
      <c r="D424" s="74"/>
      <c r="E424" s="75"/>
      <c r="F424" s="105"/>
      <c r="G424" s="113"/>
      <c r="H424" s="76"/>
      <c r="I424" s="77"/>
      <c r="J424" s="78"/>
      <c r="K424" s="78"/>
      <c r="L424" s="78"/>
      <c r="M424" s="78"/>
      <c r="N424" s="78"/>
      <c r="O424" s="78"/>
      <c r="P424" s="114"/>
      <c r="U424" s="1"/>
    </row>
    <row r="425" spans="1:21" ht="12.75" x14ac:dyDescent="0.2">
      <c r="A425" s="104"/>
      <c r="B425" s="72"/>
      <c r="C425" s="73"/>
      <c r="D425" s="74"/>
      <c r="E425" s="75"/>
      <c r="F425" s="105"/>
      <c r="G425" s="113"/>
      <c r="H425" s="76"/>
      <c r="I425" s="77"/>
      <c r="J425" s="78"/>
      <c r="K425" s="78"/>
      <c r="L425" s="78"/>
      <c r="M425" s="78"/>
      <c r="N425" s="78"/>
      <c r="O425" s="78"/>
      <c r="P425" s="114"/>
      <c r="U425" s="1"/>
    </row>
    <row r="426" spans="1:21" ht="12.75" x14ac:dyDescent="0.2">
      <c r="A426" s="104"/>
      <c r="B426" s="72"/>
      <c r="C426" s="73"/>
      <c r="D426" s="74"/>
      <c r="E426" s="75"/>
      <c r="F426" s="105"/>
      <c r="G426" s="113"/>
      <c r="H426" s="76"/>
      <c r="I426" s="77"/>
      <c r="J426" s="78"/>
      <c r="K426" s="78"/>
      <c r="L426" s="78"/>
      <c r="M426" s="78"/>
      <c r="N426" s="78"/>
      <c r="O426" s="78"/>
      <c r="P426" s="114"/>
      <c r="U426" s="1"/>
    </row>
    <row r="427" spans="1:21" ht="12.75" x14ac:dyDescent="0.2">
      <c r="A427" s="104"/>
      <c r="B427" s="72"/>
      <c r="C427" s="73"/>
      <c r="D427" s="74"/>
      <c r="E427" s="75"/>
      <c r="F427" s="105"/>
      <c r="G427" s="113"/>
      <c r="H427" s="76"/>
      <c r="I427" s="77"/>
      <c r="J427" s="78"/>
      <c r="K427" s="78"/>
      <c r="L427" s="78"/>
      <c r="M427" s="78"/>
      <c r="N427" s="78"/>
      <c r="O427" s="78"/>
      <c r="P427" s="114"/>
      <c r="U427" s="1"/>
    </row>
    <row r="428" spans="1:21" ht="12.75" x14ac:dyDescent="0.2">
      <c r="A428" s="104"/>
      <c r="B428" s="72"/>
      <c r="C428" s="73"/>
      <c r="D428" s="74"/>
      <c r="E428" s="75"/>
      <c r="F428" s="105"/>
      <c r="G428" s="113"/>
      <c r="H428" s="76"/>
      <c r="I428" s="77"/>
      <c r="J428" s="78"/>
      <c r="K428" s="78"/>
      <c r="L428" s="78"/>
      <c r="M428" s="78"/>
      <c r="N428" s="78"/>
      <c r="O428" s="78"/>
      <c r="P428" s="114"/>
      <c r="U428" s="1"/>
    </row>
    <row r="429" spans="1:21" ht="12.75" x14ac:dyDescent="0.2">
      <c r="A429" s="104"/>
      <c r="B429" s="72"/>
      <c r="C429" s="73"/>
      <c r="D429" s="74"/>
      <c r="E429" s="75"/>
      <c r="F429" s="105"/>
      <c r="G429" s="113"/>
      <c r="H429" s="76"/>
      <c r="I429" s="77"/>
      <c r="J429" s="78"/>
      <c r="K429" s="78"/>
      <c r="L429" s="78"/>
      <c r="M429" s="78"/>
      <c r="N429" s="78"/>
      <c r="O429" s="78"/>
      <c r="P429" s="114"/>
      <c r="U429" s="1"/>
    </row>
    <row r="430" spans="1:21" ht="12.75" x14ac:dyDescent="0.2">
      <c r="A430" s="104"/>
      <c r="B430" s="72"/>
      <c r="C430" s="73"/>
      <c r="D430" s="74"/>
      <c r="E430" s="75"/>
      <c r="F430" s="105"/>
      <c r="G430" s="113"/>
      <c r="H430" s="76"/>
      <c r="I430" s="77"/>
      <c r="J430" s="78"/>
      <c r="K430" s="78"/>
      <c r="L430" s="78"/>
      <c r="M430" s="78"/>
      <c r="N430" s="78"/>
      <c r="O430" s="78"/>
      <c r="P430" s="114"/>
      <c r="U430" s="1"/>
    </row>
    <row r="431" spans="1:21" ht="12.75" x14ac:dyDescent="0.2">
      <c r="A431" s="104"/>
      <c r="B431" s="72"/>
      <c r="C431" s="73"/>
      <c r="D431" s="74"/>
      <c r="E431" s="75"/>
      <c r="F431" s="105"/>
      <c r="G431" s="113"/>
      <c r="H431" s="76"/>
      <c r="I431" s="77"/>
      <c r="J431" s="78"/>
      <c r="K431" s="78"/>
      <c r="L431" s="78"/>
      <c r="M431" s="78"/>
      <c r="N431" s="78"/>
      <c r="O431" s="78"/>
      <c r="P431" s="114"/>
      <c r="U431" s="1"/>
    </row>
    <row r="432" spans="1:21" ht="12.75" x14ac:dyDescent="0.2">
      <c r="A432" s="104"/>
      <c r="B432" s="72"/>
      <c r="C432" s="73"/>
      <c r="D432" s="74"/>
      <c r="E432" s="75"/>
      <c r="F432" s="105"/>
      <c r="G432" s="113"/>
      <c r="H432" s="76"/>
      <c r="I432" s="77"/>
      <c r="J432" s="78"/>
      <c r="K432" s="78"/>
      <c r="L432" s="78"/>
      <c r="M432" s="78"/>
      <c r="N432" s="78"/>
      <c r="O432" s="78"/>
      <c r="P432" s="114"/>
      <c r="U432" s="1"/>
    </row>
    <row r="433" spans="1:21" ht="12.75" x14ac:dyDescent="0.2">
      <c r="A433" s="104"/>
      <c r="B433" s="72"/>
      <c r="C433" s="73"/>
      <c r="D433" s="74"/>
      <c r="E433" s="75"/>
      <c r="F433" s="105"/>
      <c r="G433" s="113"/>
      <c r="H433" s="76"/>
      <c r="I433" s="77"/>
      <c r="J433" s="78"/>
      <c r="K433" s="78"/>
      <c r="L433" s="78"/>
      <c r="M433" s="78"/>
      <c r="N433" s="78"/>
      <c r="O433" s="78"/>
      <c r="P433" s="114"/>
      <c r="U433" s="1"/>
    </row>
    <row r="434" spans="1:21" ht="12.75" x14ac:dyDescent="0.2">
      <c r="A434" s="104"/>
      <c r="B434" s="72"/>
      <c r="C434" s="73"/>
      <c r="D434" s="74"/>
      <c r="E434" s="75"/>
      <c r="F434" s="105"/>
      <c r="G434" s="113"/>
      <c r="H434" s="76"/>
      <c r="I434" s="77"/>
      <c r="J434" s="78"/>
      <c r="K434" s="78"/>
      <c r="L434" s="78"/>
      <c r="M434" s="78"/>
      <c r="N434" s="78"/>
      <c r="O434" s="78"/>
      <c r="P434" s="114"/>
      <c r="U434" s="1"/>
    </row>
    <row r="435" spans="1:21" ht="12.75" x14ac:dyDescent="0.2">
      <c r="A435" s="104"/>
      <c r="B435" s="72"/>
      <c r="C435" s="73"/>
      <c r="D435" s="74"/>
      <c r="E435" s="75"/>
      <c r="F435" s="105"/>
      <c r="G435" s="113"/>
      <c r="H435" s="76"/>
      <c r="I435" s="77"/>
      <c r="J435" s="78"/>
      <c r="K435" s="78"/>
      <c r="L435" s="78"/>
      <c r="M435" s="78"/>
      <c r="N435" s="78"/>
      <c r="O435" s="78"/>
      <c r="P435" s="114"/>
      <c r="U435" s="1"/>
    </row>
    <row r="436" spans="1:21" ht="12.75" x14ac:dyDescent="0.2">
      <c r="A436" s="104"/>
      <c r="B436" s="72"/>
      <c r="C436" s="73"/>
      <c r="D436" s="74"/>
      <c r="E436" s="75"/>
      <c r="F436" s="105"/>
      <c r="G436" s="113"/>
      <c r="H436" s="76"/>
      <c r="I436" s="77"/>
      <c r="J436" s="78"/>
      <c r="K436" s="78"/>
      <c r="L436" s="78"/>
      <c r="M436" s="78"/>
      <c r="N436" s="78"/>
      <c r="O436" s="78"/>
      <c r="P436" s="114"/>
      <c r="U436" s="1"/>
    </row>
    <row r="437" spans="1:21" ht="12.75" x14ac:dyDescent="0.2">
      <c r="A437" s="104"/>
      <c r="B437" s="72"/>
      <c r="C437" s="73"/>
      <c r="D437" s="74"/>
      <c r="E437" s="75"/>
      <c r="F437" s="105"/>
      <c r="G437" s="113"/>
      <c r="H437" s="76"/>
      <c r="I437" s="77"/>
      <c r="J437" s="78"/>
      <c r="K437" s="78"/>
      <c r="L437" s="78"/>
      <c r="M437" s="78"/>
      <c r="N437" s="78"/>
      <c r="O437" s="78"/>
      <c r="P437" s="114"/>
      <c r="U437" s="1"/>
    </row>
    <row r="438" spans="1:21" ht="12.75" x14ac:dyDescent="0.2">
      <c r="A438" s="104"/>
      <c r="B438" s="72"/>
      <c r="C438" s="73"/>
      <c r="D438" s="74"/>
      <c r="E438" s="75"/>
      <c r="F438" s="105"/>
      <c r="G438" s="113"/>
      <c r="H438" s="76"/>
      <c r="I438" s="77"/>
      <c r="J438" s="78"/>
      <c r="K438" s="78"/>
      <c r="L438" s="78"/>
      <c r="M438" s="78"/>
      <c r="N438" s="78"/>
      <c r="O438" s="78"/>
      <c r="P438" s="114"/>
      <c r="U438" s="1"/>
    </row>
    <row r="439" spans="1:21" ht="12.75" x14ac:dyDescent="0.2">
      <c r="A439" s="104"/>
      <c r="B439" s="72"/>
      <c r="C439" s="73"/>
      <c r="D439" s="74"/>
      <c r="E439" s="75"/>
      <c r="F439" s="105"/>
      <c r="G439" s="113"/>
      <c r="H439" s="76"/>
      <c r="I439" s="77"/>
      <c r="J439" s="78"/>
      <c r="K439" s="78"/>
      <c r="L439" s="78"/>
      <c r="M439" s="78"/>
      <c r="N439" s="78"/>
      <c r="O439" s="78"/>
      <c r="P439" s="114"/>
      <c r="U439" s="1"/>
    </row>
    <row r="440" spans="1:21" ht="12.75" x14ac:dyDescent="0.2">
      <c r="A440" s="104"/>
      <c r="B440" s="72"/>
      <c r="C440" s="73"/>
      <c r="D440" s="74"/>
      <c r="E440" s="75"/>
      <c r="F440" s="105"/>
      <c r="G440" s="113"/>
      <c r="H440" s="76"/>
      <c r="I440" s="77"/>
      <c r="J440" s="78"/>
      <c r="K440" s="78"/>
      <c r="L440" s="78"/>
      <c r="M440" s="78"/>
      <c r="N440" s="78"/>
      <c r="O440" s="78"/>
      <c r="P440" s="114"/>
      <c r="U440" s="1"/>
    </row>
    <row r="441" spans="1:21" ht="12.75" x14ac:dyDescent="0.2">
      <c r="A441" s="104"/>
      <c r="B441" s="72"/>
      <c r="C441" s="73"/>
      <c r="D441" s="74"/>
      <c r="E441" s="75"/>
      <c r="F441" s="105"/>
      <c r="G441" s="113"/>
      <c r="H441" s="76"/>
      <c r="I441" s="77"/>
      <c r="J441" s="78"/>
      <c r="K441" s="78"/>
      <c r="L441" s="78"/>
      <c r="M441" s="78"/>
      <c r="N441" s="78"/>
      <c r="O441" s="78"/>
      <c r="P441" s="114"/>
      <c r="U441" s="1"/>
    </row>
    <row r="442" spans="1:21" ht="12.75" x14ac:dyDescent="0.2">
      <c r="A442" s="104"/>
      <c r="B442" s="72"/>
      <c r="C442" s="73"/>
      <c r="D442" s="74"/>
      <c r="E442" s="75"/>
      <c r="F442" s="105"/>
      <c r="G442" s="113"/>
      <c r="H442" s="76"/>
      <c r="I442" s="77"/>
      <c r="J442" s="78"/>
      <c r="K442" s="78"/>
      <c r="L442" s="78"/>
      <c r="M442" s="78"/>
      <c r="N442" s="78"/>
      <c r="O442" s="78"/>
      <c r="P442" s="114"/>
      <c r="U442" s="1"/>
    </row>
    <row r="443" spans="1:21" ht="12.75" x14ac:dyDescent="0.2">
      <c r="A443" s="104"/>
      <c r="B443" s="72"/>
      <c r="C443" s="73"/>
      <c r="D443" s="74"/>
      <c r="E443" s="75"/>
      <c r="F443" s="105"/>
      <c r="G443" s="113"/>
      <c r="H443" s="76"/>
      <c r="I443" s="77"/>
      <c r="J443" s="78"/>
      <c r="K443" s="78"/>
      <c r="L443" s="78"/>
      <c r="M443" s="78"/>
      <c r="N443" s="78"/>
      <c r="O443" s="78"/>
      <c r="P443" s="114"/>
      <c r="U443" s="1"/>
    </row>
    <row r="444" spans="1:21" ht="12.75" x14ac:dyDescent="0.2">
      <c r="A444" s="104"/>
      <c r="B444" s="72"/>
      <c r="C444" s="73"/>
      <c r="D444" s="74"/>
      <c r="E444" s="75"/>
      <c r="F444" s="105"/>
      <c r="G444" s="113"/>
      <c r="H444" s="76"/>
      <c r="I444" s="77"/>
      <c r="J444" s="78"/>
      <c r="K444" s="78"/>
      <c r="L444" s="78"/>
      <c r="M444" s="78"/>
      <c r="N444" s="78"/>
      <c r="O444" s="78"/>
      <c r="P444" s="114"/>
      <c r="U444" s="1"/>
    </row>
    <row r="445" spans="1:21" ht="12.75" x14ac:dyDescent="0.2">
      <c r="A445" s="104"/>
      <c r="B445" s="72"/>
      <c r="C445" s="73"/>
      <c r="D445" s="74"/>
      <c r="E445" s="75"/>
      <c r="F445" s="105"/>
      <c r="G445" s="113"/>
      <c r="H445" s="76"/>
      <c r="I445" s="77"/>
      <c r="J445" s="78"/>
      <c r="K445" s="78"/>
      <c r="L445" s="78"/>
      <c r="M445" s="78"/>
      <c r="N445" s="78"/>
      <c r="O445" s="78"/>
      <c r="P445" s="114"/>
      <c r="U445" s="1"/>
    </row>
    <row r="446" spans="1:21" ht="12.75" x14ac:dyDescent="0.2">
      <c r="A446" s="104"/>
      <c r="B446" s="72"/>
      <c r="C446" s="73"/>
      <c r="D446" s="74"/>
      <c r="E446" s="75"/>
      <c r="F446" s="105"/>
      <c r="G446" s="113"/>
      <c r="H446" s="76"/>
      <c r="I446" s="77"/>
      <c r="J446" s="78"/>
      <c r="K446" s="78"/>
      <c r="L446" s="78"/>
      <c r="M446" s="78"/>
      <c r="N446" s="78"/>
      <c r="O446" s="78"/>
      <c r="P446" s="114"/>
      <c r="U446" s="1"/>
    </row>
    <row r="447" spans="1:21" ht="12.75" x14ac:dyDescent="0.2">
      <c r="A447" s="104"/>
      <c r="B447" s="72"/>
      <c r="C447" s="73"/>
      <c r="D447" s="74"/>
      <c r="E447" s="75"/>
      <c r="F447" s="105"/>
      <c r="G447" s="113"/>
      <c r="H447" s="76"/>
      <c r="I447" s="77"/>
      <c r="J447" s="78"/>
      <c r="K447" s="78"/>
      <c r="L447" s="78"/>
      <c r="M447" s="78"/>
      <c r="N447" s="78"/>
      <c r="O447" s="78"/>
      <c r="P447" s="114"/>
      <c r="U447" s="1"/>
    </row>
    <row r="448" spans="1:21" ht="12.75" x14ac:dyDescent="0.2">
      <c r="A448" s="104"/>
      <c r="B448" s="72"/>
      <c r="C448" s="73"/>
      <c r="D448" s="74"/>
      <c r="E448" s="75"/>
      <c r="F448" s="105"/>
      <c r="G448" s="113"/>
      <c r="H448" s="76"/>
      <c r="I448" s="77"/>
      <c r="J448" s="78"/>
      <c r="K448" s="78"/>
      <c r="L448" s="78"/>
      <c r="M448" s="78"/>
      <c r="N448" s="78"/>
      <c r="O448" s="78"/>
      <c r="P448" s="114"/>
      <c r="U448" s="1"/>
    </row>
    <row r="449" spans="1:21" ht="12.75" x14ac:dyDescent="0.2">
      <c r="A449" s="104"/>
      <c r="B449" s="72"/>
      <c r="C449" s="73"/>
      <c r="D449" s="74"/>
      <c r="E449" s="75"/>
      <c r="F449" s="105"/>
      <c r="G449" s="113"/>
      <c r="H449" s="76"/>
      <c r="I449" s="77"/>
      <c r="J449" s="78"/>
      <c r="K449" s="78"/>
      <c r="L449" s="78"/>
      <c r="M449" s="78"/>
      <c r="N449" s="78"/>
      <c r="O449" s="78"/>
      <c r="P449" s="114"/>
      <c r="U449" s="1"/>
    </row>
    <row r="450" spans="1:21" ht="12.75" x14ac:dyDescent="0.2">
      <c r="A450" s="104"/>
      <c r="B450" s="72"/>
      <c r="C450" s="73"/>
      <c r="D450" s="74"/>
      <c r="E450" s="75"/>
      <c r="F450" s="105"/>
      <c r="G450" s="113"/>
      <c r="H450" s="76"/>
      <c r="I450" s="77"/>
      <c r="J450" s="78"/>
      <c r="K450" s="78"/>
      <c r="L450" s="78"/>
      <c r="M450" s="78"/>
      <c r="N450" s="78"/>
      <c r="O450" s="78"/>
      <c r="P450" s="114"/>
      <c r="U450" s="1"/>
    </row>
    <row r="451" spans="1:21" ht="12.75" x14ac:dyDescent="0.2">
      <c r="A451" s="104"/>
      <c r="B451" s="72"/>
      <c r="C451" s="73"/>
      <c r="D451" s="74"/>
      <c r="E451" s="75"/>
      <c r="F451" s="105"/>
      <c r="G451" s="113"/>
      <c r="H451" s="76"/>
      <c r="I451" s="77"/>
      <c r="J451" s="78"/>
      <c r="K451" s="78"/>
      <c r="L451" s="78"/>
      <c r="M451" s="78"/>
      <c r="N451" s="78"/>
      <c r="O451" s="78"/>
      <c r="P451" s="114"/>
      <c r="U451" s="1"/>
    </row>
    <row r="452" spans="1:21" ht="12.75" x14ac:dyDescent="0.2">
      <c r="A452" s="104"/>
      <c r="B452" s="72"/>
      <c r="C452" s="73"/>
      <c r="D452" s="74"/>
      <c r="E452" s="75"/>
      <c r="F452" s="105"/>
      <c r="G452" s="113"/>
      <c r="H452" s="76"/>
      <c r="I452" s="77"/>
      <c r="J452" s="78"/>
      <c r="K452" s="78"/>
      <c r="L452" s="78"/>
      <c r="M452" s="78"/>
      <c r="N452" s="78"/>
      <c r="O452" s="78"/>
      <c r="P452" s="114"/>
      <c r="U452" s="1"/>
    </row>
    <row r="453" spans="1:21" ht="12.75" x14ac:dyDescent="0.2">
      <c r="A453" s="104"/>
      <c r="B453" s="72"/>
      <c r="C453" s="73"/>
      <c r="D453" s="74"/>
      <c r="E453" s="75"/>
      <c r="F453" s="105"/>
      <c r="G453" s="113"/>
      <c r="H453" s="76"/>
      <c r="I453" s="77"/>
      <c r="J453" s="78"/>
      <c r="K453" s="78"/>
      <c r="L453" s="78"/>
      <c r="M453" s="78"/>
      <c r="N453" s="78"/>
      <c r="O453" s="78"/>
      <c r="P453" s="114"/>
      <c r="U453" s="1"/>
    </row>
    <row r="454" spans="1:21" ht="12.75" x14ac:dyDescent="0.2">
      <c r="A454" s="104"/>
      <c r="B454" s="72"/>
      <c r="C454" s="73"/>
      <c r="D454" s="74"/>
      <c r="E454" s="75"/>
      <c r="F454" s="105"/>
      <c r="G454" s="113"/>
      <c r="H454" s="76"/>
      <c r="I454" s="77"/>
      <c r="J454" s="78"/>
      <c r="K454" s="78"/>
      <c r="L454" s="78"/>
      <c r="M454" s="78"/>
      <c r="N454" s="78"/>
      <c r="O454" s="78"/>
      <c r="P454" s="114"/>
      <c r="U454" s="1"/>
    </row>
    <row r="455" spans="1:21" ht="12.75" x14ac:dyDescent="0.2">
      <c r="A455" s="104"/>
      <c r="B455" s="72"/>
      <c r="C455" s="73"/>
      <c r="D455" s="74"/>
      <c r="E455" s="75"/>
      <c r="F455" s="105"/>
      <c r="G455" s="113"/>
      <c r="H455" s="76"/>
      <c r="I455" s="77"/>
      <c r="J455" s="78"/>
      <c r="K455" s="78"/>
      <c r="L455" s="78"/>
      <c r="M455" s="78"/>
      <c r="N455" s="78"/>
      <c r="O455" s="78"/>
      <c r="P455" s="114"/>
      <c r="U455" s="1"/>
    </row>
    <row r="456" spans="1:21" ht="12.75" x14ac:dyDescent="0.2">
      <c r="A456" s="104"/>
      <c r="B456" s="72"/>
      <c r="C456" s="73"/>
      <c r="D456" s="74"/>
      <c r="E456" s="75"/>
      <c r="F456" s="105"/>
      <c r="G456" s="113"/>
      <c r="H456" s="76"/>
      <c r="I456" s="77"/>
      <c r="J456" s="78"/>
      <c r="K456" s="78"/>
      <c r="L456" s="78"/>
      <c r="M456" s="78"/>
      <c r="N456" s="78"/>
      <c r="O456" s="78"/>
      <c r="P456" s="114"/>
      <c r="U456" s="1"/>
    </row>
    <row r="457" spans="1:21" ht="12.75" x14ac:dyDescent="0.2">
      <c r="A457" s="104"/>
      <c r="B457" s="72"/>
      <c r="C457" s="73"/>
      <c r="D457" s="74"/>
      <c r="E457" s="75"/>
      <c r="F457" s="105"/>
      <c r="G457" s="113"/>
      <c r="H457" s="76"/>
      <c r="I457" s="77"/>
      <c r="J457" s="78"/>
      <c r="K457" s="78"/>
      <c r="L457" s="78"/>
      <c r="M457" s="78"/>
      <c r="N457" s="78"/>
      <c r="O457" s="78"/>
      <c r="P457" s="114"/>
      <c r="U457" s="1"/>
    </row>
    <row r="458" spans="1:21" ht="12.75" x14ac:dyDescent="0.2">
      <c r="A458" s="104"/>
      <c r="B458" s="72"/>
      <c r="C458" s="73"/>
      <c r="D458" s="74"/>
      <c r="E458" s="75"/>
      <c r="F458" s="105"/>
      <c r="G458" s="113"/>
      <c r="H458" s="76"/>
      <c r="I458" s="77"/>
      <c r="J458" s="78"/>
      <c r="K458" s="78"/>
      <c r="L458" s="78"/>
      <c r="M458" s="78"/>
      <c r="N458" s="78"/>
      <c r="O458" s="78"/>
      <c r="P458" s="114"/>
      <c r="U458" s="1"/>
    </row>
    <row r="459" spans="1:21" ht="12.75" x14ac:dyDescent="0.2">
      <c r="A459" s="104"/>
      <c r="B459" s="72"/>
      <c r="C459" s="73"/>
      <c r="D459" s="74"/>
      <c r="E459" s="75"/>
      <c r="F459" s="105"/>
      <c r="G459" s="113"/>
      <c r="H459" s="76"/>
      <c r="I459" s="77"/>
      <c r="J459" s="78"/>
      <c r="K459" s="78"/>
      <c r="L459" s="78"/>
      <c r="M459" s="78"/>
      <c r="N459" s="78"/>
      <c r="O459" s="78"/>
      <c r="P459" s="114"/>
      <c r="U459" s="1"/>
    </row>
    <row r="460" spans="1:21" ht="12.75" x14ac:dyDescent="0.2">
      <c r="A460" s="104"/>
      <c r="B460" s="72"/>
      <c r="C460" s="73"/>
      <c r="D460" s="74"/>
      <c r="E460" s="75"/>
      <c r="F460" s="105"/>
      <c r="G460" s="113"/>
      <c r="H460" s="76"/>
      <c r="I460" s="77"/>
      <c r="J460" s="78"/>
      <c r="K460" s="78"/>
      <c r="L460" s="78"/>
      <c r="M460" s="78"/>
      <c r="N460" s="78"/>
      <c r="O460" s="78"/>
      <c r="P460" s="114"/>
      <c r="U460" s="1"/>
    </row>
    <row r="461" spans="1:21" ht="12.75" x14ac:dyDescent="0.2">
      <c r="A461" s="104"/>
      <c r="B461" s="72"/>
      <c r="C461" s="73"/>
      <c r="D461" s="74"/>
      <c r="E461" s="75"/>
      <c r="F461" s="105"/>
      <c r="G461" s="113"/>
      <c r="H461" s="76"/>
      <c r="I461" s="77"/>
      <c r="J461" s="78"/>
      <c r="K461" s="78"/>
      <c r="L461" s="78"/>
      <c r="M461" s="78"/>
      <c r="N461" s="78"/>
      <c r="O461" s="78"/>
      <c r="P461" s="114"/>
      <c r="U461" s="1"/>
    </row>
    <row r="462" spans="1:21" ht="12.75" x14ac:dyDescent="0.2">
      <c r="A462" s="104"/>
      <c r="B462" s="72"/>
      <c r="C462" s="73"/>
      <c r="D462" s="74"/>
      <c r="E462" s="75"/>
      <c r="F462" s="105"/>
      <c r="G462" s="113"/>
      <c r="H462" s="76"/>
      <c r="I462" s="77"/>
      <c r="J462" s="78"/>
      <c r="K462" s="78"/>
      <c r="L462" s="78"/>
      <c r="M462" s="78"/>
      <c r="N462" s="78"/>
      <c r="O462" s="78"/>
      <c r="P462" s="114"/>
      <c r="U462" s="1"/>
    </row>
    <row r="463" spans="1:21" ht="12.75" x14ac:dyDescent="0.2">
      <c r="A463" s="104"/>
      <c r="B463" s="72"/>
      <c r="C463" s="73"/>
      <c r="D463" s="74"/>
      <c r="E463" s="75"/>
      <c r="F463" s="105"/>
      <c r="G463" s="113"/>
      <c r="H463" s="76"/>
      <c r="I463" s="77"/>
      <c r="J463" s="78"/>
      <c r="K463" s="78"/>
      <c r="L463" s="78"/>
      <c r="M463" s="78"/>
      <c r="N463" s="78"/>
      <c r="O463" s="78"/>
      <c r="P463" s="114"/>
      <c r="U463" s="1"/>
    </row>
    <row r="464" spans="1:21" ht="12.75" x14ac:dyDescent="0.2">
      <c r="A464" s="104"/>
      <c r="B464" s="72"/>
      <c r="C464" s="73"/>
      <c r="D464" s="74"/>
      <c r="E464" s="75"/>
      <c r="F464" s="105"/>
      <c r="G464" s="113"/>
      <c r="H464" s="76"/>
      <c r="I464" s="77"/>
      <c r="J464" s="78"/>
      <c r="K464" s="78"/>
      <c r="L464" s="78"/>
      <c r="M464" s="78"/>
      <c r="N464" s="78"/>
      <c r="O464" s="78"/>
      <c r="P464" s="114"/>
      <c r="U464" s="1"/>
    </row>
    <row r="465" spans="1:21" ht="12.75" x14ac:dyDescent="0.2">
      <c r="A465" s="104"/>
      <c r="B465" s="72"/>
      <c r="C465" s="73"/>
      <c r="D465" s="74"/>
      <c r="E465" s="75"/>
      <c r="F465" s="105"/>
      <c r="G465" s="113"/>
      <c r="H465" s="76"/>
      <c r="I465" s="77"/>
      <c r="J465" s="78"/>
      <c r="K465" s="78"/>
      <c r="L465" s="78"/>
      <c r="M465" s="78"/>
      <c r="N465" s="78"/>
      <c r="O465" s="78"/>
      <c r="P465" s="114"/>
      <c r="U465" s="1"/>
    </row>
    <row r="466" spans="1:21" ht="12.75" x14ac:dyDescent="0.2">
      <c r="A466" s="104"/>
      <c r="B466" s="72"/>
      <c r="C466" s="73"/>
      <c r="D466" s="74"/>
      <c r="E466" s="75"/>
      <c r="F466" s="105"/>
      <c r="G466" s="113"/>
      <c r="H466" s="76"/>
      <c r="I466" s="77"/>
      <c r="J466" s="78"/>
      <c r="K466" s="78"/>
      <c r="L466" s="78"/>
      <c r="M466" s="78"/>
      <c r="N466" s="78"/>
      <c r="O466" s="78"/>
      <c r="P466" s="114"/>
      <c r="U466" s="1"/>
    </row>
    <row r="467" spans="1:21" ht="12.75" x14ac:dyDescent="0.2">
      <c r="A467" s="104"/>
      <c r="B467" s="72"/>
      <c r="C467" s="73"/>
      <c r="D467" s="74"/>
      <c r="E467" s="75"/>
      <c r="F467" s="105"/>
      <c r="G467" s="113"/>
      <c r="H467" s="76"/>
      <c r="I467" s="77"/>
      <c r="J467" s="78"/>
      <c r="K467" s="78"/>
      <c r="L467" s="78"/>
      <c r="M467" s="78"/>
      <c r="N467" s="78"/>
      <c r="O467" s="78"/>
      <c r="P467" s="114"/>
      <c r="U467" s="1"/>
    </row>
    <row r="468" spans="1:21" ht="12.75" x14ac:dyDescent="0.2">
      <c r="A468" s="104"/>
      <c r="B468" s="72"/>
      <c r="C468" s="73"/>
      <c r="D468" s="74"/>
      <c r="E468" s="75"/>
      <c r="F468" s="105"/>
      <c r="G468" s="113"/>
      <c r="H468" s="76"/>
      <c r="I468" s="77"/>
      <c r="J468" s="78"/>
      <c r="K468" s="78"/>
      <c r="L468" s="78"/>
      <c r="M468" s="78"/>
      <c r="N468" s="78"/>
      <c r="O468" s="78"/>
      <c r="P468" s="114"/>
      <c r="U468" s="1"/>
    </row>
    <row r="469" spans="1:21" ht="12.75" x14ac:dyDescent="0.2">
      <c r="A469" s="104"/>
      <c r="B469" s="72"/>
      <c r="C469" s="73"/>
      <c r="D469" s="74"/>
      <c r="E469" s="75"/>
      <c r="F469" s="105"/>
      <c r="G469" s="113"/>
      <c r="H469" s="76"/>
      <c r="I469" s="77"/>
      <c r="J469" s="78"/>
      <c r="K469" s="78"/>
      <c r="L469" s="78"/>
      <c r="M469" s="78"/>
      <c r="N469" s="78"/>
      <c r="O469" s="78"/>
      <c r="P469" s="114"/>
      <c r="U469" s="1"/>
    </row>
    <row r="470" spans="1:21" ht="12.75" x14ac:dyDescent="0.2">
      <c r="A470" s="104"/>
      <c r="B470" s="72"/>
      <c r="C470" s="73"/>
      <c r="D470" s="74"/>
      <c r="E470" s="75"/>
      <c r="F470" s="105"/>
      <c r="G470" s="113"/>
      <c r="H470" s="76"/>
      <c r="I470" s="77"/>
      <c r="J470" s="78"/>
      <c r="K470" s="78"/>
      <c r="L470" s="78"/>
      <c r="M470" s="78"/>
      <c r="N470" s="78"/>
      <c r="O470" s="78"/>
      <c r="P470" s="114"/>
      <c r="U470" s="1"/>
    </row>
    <row r="471" spans="1:21" ht="12.75" x14ac:dyDescent="0.2">
      <c r="A471" s="104"/>
      <c r="B471" s="72"/>
      <c r="C471" s="73"/>
      <c r="D471" s="74"/>
      <c r="E471" s="75"/>
      <c r="F471" s="105"/>
      <c r="G471" s="113"/>
      <c r="H471" s="76"/>
      <c r="I471" s="77"/>
      <c r="J471" s="78"/>
      <c r="K471" s="78"/>
      <c r="L471" s="78"/>
      <c r="M471" s="78"/>
      <c r="N471" s="78"/>
      <c r="O471" s="78"/>
      <c r="P471" s="114"/>
      <c r="U471" s="1"/>
    </row>
    <row r="472" spans="1:21" ht="12.75" x14ac:dyDescent="0.2">
      <c r="A472" s="104"/>
      <c r="B472" s="72"/>
      <c r="C472" s="73"/>
      <c r="D472" s="74"/>
      <c r="E472" s="75"/>
      <c r="F472" s="105"/>
      <c r="G472" s="113"/>
      <c r="H472" s="76"/>
      <c r="I472" s="77"/>
      <c r="J472" s="78"/>
      <c r="K472" s="78"/>
      <c r="L472" s="78"/>
      <c r="M472" s="78"/>
      <c r="N472" s="78"/>
      <c r="O472" s="78"/>
      <c r="P472" s="114"/>
      <c r="U472" s="1"/>
    </row>
    <row r="473" spans="1:21" ht="12.75" x14ac:dyDescent="0.2">
      <c r="A473" s="104"/>
      <c r="B473" s="72"/>
      <c r="C473" s="73"/>
      <c r="D473" s="74"/>
      <c r="E473" s="75"/>
      <c r="F473" s="105"/>
      <c r="G473" s="113"/>
      <c r="H473" s="76"/>
      <c r="I473" s="77"/>
      <c r="J473" s="78"/>
      <c r="K473" s="78"/>
      <c r="L473" s="78"/>
      <c r="M473" s="78"/>
      <c r="N473" s="78"/>
      <c r="O473" s="78"/>
      <c r="P473" s="114"/>
      <c r="U473" s="1"/>
    </row>
    <row r="474" spans="1:21" ht="12.75" x14ac:dyDescent="0.2">
      <c r="A474" s="104"/>
      <c r="B474" s="72"/>
      <c r="C474" s="73"/>
      <c r="D474" s="74"/>
      <c r="E474" s="75"/>
      <c r="F474" s="105"/>
      <c r="G474" s="113"/>
      <c r="H474" s="76"/>
      <c r="I474" s="77"/>
      <c r="J474" s="78"/>
      <c r="K474" s="78"/>
      <c r="L474" s="78"/>
      <c r="M474" s="78"/>
      <c r="N474" s="78"/>
      <c r="O474" s="78"/>
      <c r="P474" s="114"/>
      <c r="U474" s="1"/>
    </row>
    <row r="475" spans="1:21" ht="12.75" x14ac:dyDescent="0.2">
      <c r="A475" s="104"/>
      <c r="B475" s="72"/>
      <c r="C475" s="73"/>
      <c r="D475" s="74"/>
      <c r="E475" s="75"/>
      <c r="F475" s="105"/>
      <c r="G475" s="113"/>
      <c r="H475" s="76"/>
      <c r="I475" s="77"/>
      <c r="J475" s="78"/>
      <c r="K475" s="78"/>
      <c r="L475" s="78"/>
      <c r="M475" s="78"/>
      <c r="N475" s="78"/>
      <c r="O475" s="78"/>
      <c r="P475" s="114"/>
      <c r="U475" s="1"/>
    </row>
    <row r="476" spans="1:21" ht="12.75" x14ac:dyDescent="0.2">
      <c r="A476" s="104"/>
      <c r="B476" s="72"/>
      <c r="C476" s="73"/>
      <c r="D476" s="74"/>
      <c r="E476" s="75"/>
      <c r="F476" s="105"/>
      <c r="G476" s="113"/>
      <c r="H476" s="76"/>
      <c r="I476" s="77"/>
      <c r="J476" s="78"/>
      <c r="K476" s="78"/>
      <c r="L476" s="78"/>
      <c r="M476" s="78"/>
      <c r="N476" s="78"/>
      <c r="O476" s="78"/>
      <c r="P476" s="114"/>
      <c r="U476" s="1"/>
    </row>
    <row r="477" spans="1:21" ht="12.75" x14ac:dyDescent="0.2">
      <c r="A477" s="104"/>
      <c r="B477" s="72"/>
      <c r="C477" s="73"/>
      <c r="D477" s="74"/>
      <c r="E477" s="75"/>
      <c r="F477" s="105"/>
      <c r="G477" s="113"/>
      <c r="H477" s="76"/>
      <c r="I477" s="77"/>
      <c r="J477" s="78"/>
      <c r="K477" s="78"/>
      <c r="L477" s="78"/>
      <c r="M477" s="78"/>
      <c r="N477" s="78"/>
      <c r="O477" s="78"/>
      <c r="P477" s="114"/>
      <c r="U477" s="1"/>
    </row>
    <row r="478" spans="1:21" ht="12.75" x14ac:dyDescent="0.2">
      <c r="A478" s="104"/>
      <c r="B478" s="72"/>
      <c r="C478" s="73"/>
      <c r="D478" s="74"/>
      <c r="E478" s="75"/>
      <c r="F478" s="105"/>
      <c r="G478" s="113"/>
      <c r="H478" s="76"/>
      <c r="I478" s="77"/>
      <c r="J478" s="78"/>
      <c r="K478" s="78"/>
      <c r="L478" s="78"/>
      <c r="M478" s="78"/>
      <c r="N478" s="78"/>
      <c r="O478" s="78"/>
      <c r="P478" s="114"/>
      <c r="U478" s="1"/>
    </row>
    <row r="479" spans="1:21" ht="12.75" x14ac:dyDescent="0.2">
      <c r="A479" s="104"/>
      <c r="B479" s="72"/>
      <c r="C479" s="73"/>
      <c r="D479" s="74"/>
      <c r="E479" s="75"/>
      <c r="F479" s="105"/>
      <c r="G479" s="113"/>
      <c r="H479" s="76"/>
      <c r="I479" s="77"/>
      <c r="J479" s="78"/>
      <c r="K479" s="78"/>
      <c r="L479" s="78"/>
      <c r="M479" s="78"/>
      <c r="N479" s="78"/>
      <c r="O479" s="78"/>
      <c r="P479" s="114"/>
      <c r="U479" s="1"/>
    </row>
    <row r="480" spans="1:21" ht="12.75" x14ac:dyDescent="0.2">
      <c r="A480" s="104"/>
      <c r="B480" s="72"/>
      <c r="C480" s="73"/>
      <c r="D480" s="74"/>
      <c r="E480" s="75"/>
      <c r="F480" s="105"/>
      <c r="G480" s="113"/>
      <c r="H480" s="76"/>
      <c r="I480" s="77"/>
      <c r="J480" s="78"/>
      <c r="K480" s="78"/>
      <c r="L480" s="78"/>
      <c r="M480" s="78"/>
      <c r="N480" s="78"/>
      <c r="O480" s="78"/>
      <c r="P480" s="114"/>
      <c r="U480" s="1"/>
    </row>
    <row r="481" spans="1:21" ht="12.75" x14ac:dyDescent="0.2">
      <c r="A481" s="104"/>
      <c r="B481" s="72"/>
      <c r="C481" s="73"/>
      <c r="D481" s="74"/>
      <c r="E481" s="75"/>
      <c r="F481" s="105"/>
      <c r="G481" s="113"/>
      <c r="H481" s="76"/>
      <c r="I481" s="77"/>
      <c r="J481" s="78"/>
      <c r="K481" s="78"/>
      <c r="L481" s="78"/>
      <c r="M481" s="78"/>
      <c r="N481" s="78"/>
      <c r="O481" s="78"/>
      <c r="P481" s="114"/>
      <c r="U481" s="1"/>
    </row>
    <row r="482" spans="1:21" ht="12.75" x14ac:dyDescent="0.2">
      <c r="A482" s="104"/>
      <c r="B482" s="72"/>
      <c r="C482" s="73"/>
      <c r="D482" s="74"/>
      <c r="E482" s="75"/>
      <c r="F482" s="105"/>
      <c r="G482" s="113"/>
      <c r="H482" s="76"/>
      <c r="I482" s="77"/>
      <c r="J482" s="78"/>
      <c r="K482" s="78"/>
      <c r="L482" s="78"/>
      <c r="M482" s="78"/>
      <c r="N482" s="78"/>
      <c r="O482" s="78"/>
      <c r="P482" s="114"/>
      <c r="U482" s="1"/>
    </row>
    <row r="483" spans="1:21" ht="12.75" x14ac:dyDescent="0.2">
      <c r="A483" s="104"/>
      <c r="B483" s="72"/>
      <c r="C483" s="73"/>
      <c r="D483" s="74"/>
      <c r="E483" s="75"/>
      <c r="F483" s="105"/>
      <c r="G483" s="113"/>
      <c r="H483" s="76"/>
      <c r="I483" s="77"/>
      <c r="J483" s="78"/>
      <c r="K483" s="78"/>
      <c r="L483" s="78"/>
      <c r="M483" s="78"/>
      <c r="N483" s="78"/>
      <c r="O483" s="78"/>
      <c r="P483" s="114"/>
      <c r="U483" s="1"/>
    </row>
    <row r="484" spans="1:21" ht="12.75" x14ac:dyDescent="0.2">
      <c r="A484" s="104"/>
      <c r="B484" s="72"/>
      <c r="C484" s="73"/>
      <c r="D484" s="74"/>
      <c r="E484" s="75"/>
      <c r="F484" s="105"/>
      <c r="G484" s="113"/>
      <c r="H484" s="76"/>
      <c r="I484" s="77"/>
      <c r="J484" s="78"/>
      <c r="K484" s="78"/>
      <c r="L484" s="78"/>
      <c r="M484" s="78"/>
      <c r="N484" s="78"/>
      <c r="O484" s="78"/>
      <c r="P484" s="114"/>
      <c r="U484" s="1"/>
    </row>
    <row r="485" spans="1:21" ht="12.75" x14ac:dyDescent="0.2">
      <c r="A485" s="104"/>
      <c r="B485" s="72"/>
      <c r="C485" s="73"/>
      <c r="D485" s="74"/>
      <c r="E485" s="75"/>
      <c r="F485" s="105"/>
      <c r="G485" s="113"/>
      <c r="H485" s="76"/>
      <c r="I485" s="77"/>
      <c r="J485" s="78"/>
      <c r="K485" s="78"/>
      <c r="L485" s="78"/>
      <c r="M485" s="78"/>
      <c r="N485" s="78"/>
      <c r="O485" s="78"/>
      <c r="P485" s="114"/>
      <c r="U485" s="1"/>
    </row>
    <row r="486" spans="1:21" ht="12.75" x14ac:dyDescent="0.2">
      <c r="A486" s="104"/>
      <c r="B486" s="72"/>
      <c r="C486" s="73"/>
      <c r="D486" s="74"/>
      <c r="E486" s="75"/>
      <c r="F486" s="105"/>
      <c r="G486" s="113"/>
      <c r="H486" s="76"/>
      <c r="I486" s="77"/>
      <c r="J486" s="78"/>
      <c r="K486" s="78"/>
      <c r="L486" s="78"/>
      <c r="M486" s="78"/>
      <c r="N486" s="78"/>
      <c r="O486" s="78"/>
      <c r="P486" s="114"/>
      <c r="U486" s="1"/>
    </row>
    <row r="487" spans="1:21" ht="12.75" x14ac:dyDescent="0.2">
      <c r="A487" s="104"/>
      <c r="B487" s="72"/>
      <c r="C487" s="73"/>
      <c r="D487" s="74"/>
      <c r="E487" s="75"/>
      <c r="F487" s="105"/>
      <c r="G487" s="113"/>
      <c r="H487" s="76"/>
      <c r="I487" s="77"/>
      <c r="J487" s="78"/>
      <c r="K487" s="78"/>
      <c r="L487" s="78"/>
      <c r="M487" s="78"/>
      <c r="N487" s="78"/>
      <c r="O487" s="78"/>
      <c r="P487" s="114"/>
      <c r="U487" s="1"/>
    </row>
    <row r="488" spans="1:21" ht="12.75" x14ac:dyDescent="0.2">
      <c r="A488" s="104"/>
      <c r="B488" s="72"/>
      <c r="C488" s="73"/>
      <c r="D488" s="74"/>
      <c r="E488" s="75"/>
      <c r="F488" s="105"/>
      <c r="G488" s="113"/>
      <c r="H488" s="76"/>
      <c r="I488" s="77"/>
      <c r="J488" s="78"/>
      <c r="K488" s="78"/>
      <c r="L488" s="78"/>
      <c r="M488" s="78"/>
      <c r="N488" s="78"/>
      <c r="O488" s="78"/>
      <c r="P488" s="114"/>
      <c r="U488" s="1"/>
    </row>
    <row r="489" spans="1:21" ht="12.75" x14ac:dyDescent="0.2">
      <c r="A489" s="104"/>
      <c r="B489" s="72"/>
      <c r="C489" s="73"/>
      <c r="D489" s="74"/>
      <c r="E489" s="75"/>
      <c r="F489" s="105"/>
      <c r="G489" s="113"/>
      <c r="H489" s="76"/>
      <c r="I489" s="77"/>
      <c r="J489" s="78"/>
      <c r="K489" s="78"/>
      <c r="L489" s="78"/>
      <c r="M489" s="78"/>
      <c r="N489" s="78"/>
      <c r="O489" s="78"/>
      <c r="P489" s="114"/>
      <c r="U489" s="1"/>
    </row>
    <row r="490" spans="1:21" ht="12.75" x14ac:dyDescent="0.2">
      <c r="A490" s="104"/>
      <c r="B490" s="72"/>
      <c r="C490" s="73"/>
      <c r="D490" s="74"/>
      <c r="E490" s="75"/>
      <c r="F490" s="105"/>
      <c r="G490" s="113"/>
      <c r="H490" s="76"/>
      <c r="I490" s="77"/>
      <c r="J490" s="78"/>
      <c r="K490" s="78"/>
      <c r="L490" s="78"/>
      <c r="M490" s="78"/>
      <c r="N490" s="78"/>
      <c r="O490" s="78"/>
      <c r="P490" s="114"/>
      <c r="U490" s="1"/>
    </row>
    <row r="491" spans="1:21" ht="12.75" x14ac:dyDescent="0.2">
      <c r="A491" s="104"/>
      <c r="B491" s="72"/>
      <c r="C491" s="73"/>
      <c r="D491" s="74"/>
      <c r="E491" s="75"/>
      <c r="F491" s="105"/>
      <c r="G491" s="113"/>
      <c r="H491" s="76"/>
      <c r="I491" s="77"/>
      <c r="J491" s="78"/>
      <c r="K491" s="78"/>
      <c r="L491" s="78"/>
      <c r="M491" s="78"/>
      <c r="N491" s="78"/>
      <c r="O491" s="78"/>
      <c r="P491" s="114"/>
      <c r="U491" s="1"/>
    </row>
    <row r="492" spans="1:21" ht="12.75" x14ac:dyDescent="0.2">
      <c r="A492" s="104"/>
      <c r="B492" s="72"/>
      <c r="C492" s="73"/>
      <c r="D492" s="74"/>
      <c r="E492" s="75"/>
      <c r="F492" s="105"/>
      <c r="G492" s="113"/>
      <c r="H492" s="76"/>
      <c r="I492" s="77"/>
      <c r="J492" s="78"/>
      <c r="K492" s="78"/>
      <c r="L492" s="78"/>
      <c r="M492" s="78"/>
      <c r="N492" s="78"/>
      <c r="O492" s="78"/>
      <c r="P492" s="114"/>
      <c r="U492" s="1"/>
    </row>
    <row r="493" spans="1:21" ht="12.75" x14ac:dyDescent="0.2">
      <c r="A493" s="104"/>
      <c r="B493" s="72"/>
      <c r="C493" s="73"/>
      <c r="D493" s="74"/>
      <c r="E493" s="75"/>
      <c r="F493" s="105"/>
      <c r="G493" s="113"/>
      <c r="H493" s="76"/>
      <c r="I493" s="77"/>
      <c r="J493" s="78"/>
      <c r="K493" s="78"/>
      <c r="L493" s="78"/>
      <c r="M493" s="78"/>
      <c r="N493" s="78"/>
      <c r="O493" s="78"/>
      <c r="P493" s="114"/>
      <c r="U493" s="1"/>
    </row>
    <row r="494" spans="1:21" ht="12.75" x14ac:dyDescent="0.2">
      <c r="A494" s="104"/>
      <c r="B494" s="72"/>
      <c r="C494" s="73"/>
      <c r="D494" s="74"/>
      <c r="E494" s="75"/>
      <c r="F494" s="105"/>
      <c r="G494" s="113"/>
      <c r="H494" s="76"/>
      <c r="I494" s="77"/>
      <c r="J494" s="78"/>
      <c r="K494" s="78"/>
      <c r="L494" s="78"/>
      <c r="M494" s="78"/>
      <c r="N494" s="78"/>
      <c r="O494" s="78"/>
      <c r="P494" s="114"/>
      <c r="U494" s="1"/>
    </row>
    <row r="495" spans="1:21" ht="12.75" x14ac:dyDescent="0.2">
      <c r="A495" s="104"/>
      <c r="B495" s="72"/>
      <c r="C495" s="73"/>
      <c r="D495" s="74"/>
      <c r="E495" s="75"/>
      <c r="F495" s="105"/>
      <c r="G495" s="113"/>
      <c r="H495" s="76"/>
      <c r="I495" s="77"/>
      <c r="J495" s="78"/>
      <c r="K495" s="78"/>
      <c r="L495" s="78"/>
      <c r="M495" s="78"/>
      <c r="N495" s="78"/>
      <c r="O495" s="78"/>
      <c r="P495" s="114"/>
      <c r="U495" s="1"/>
    </row>
    <row r="496" spans="1:21" ht="12.75" x14ac:dyDescent="0.2">
      <c r="A496" s="104"/>
      <c r="B496" s="72"/>
      <c r="C496" s="73"/>
      <c r="D496" s="74"/>
      <c r="E496" s="75"/>
      <c r="F496" s="105"/>
      <c r="G496" s="113"/>
      <c r="H496" s="76"/>
      <c r="I496" s="77"/>
      <c r="J496" s="78"/>
      <c r="K496" s="78"/>
      <c r="L496" s="78"/>
      <c r="M496" s="78"/>
      <c r="N496" s="78"/>
      <c r="O496" s="78"/>
      <c r="P496" s="114"/>
      <c r="U496" s="1"/>
    </row>
    <row r="497" spans="1:21" ht="12.75" x14ac:dyDescent="0.2">
      <c r="A497" s="104"/>
      <c r="B497" s="72"/>
      <c r="C497" s="73"/>
      <c r="D497" s="74"/>
      <c r="E497" s="75"/>
      <c r="F497" s="105"/>
      <c r="G497" s="113"/>
      <c r="H497" s="76"/>
      <c r="I497" s="77"/>
      <c r="J497" s="78"/>
      <c r="K497" s="78"/>
      <c r="L497" s="78"/>
      <c r="M497" s="78"/>
      <c r="N497" s="78"/>
      <c r="O497" s="78"/>
      <c r="P497" s="114"/>
      <c r="U497" s="1"/>
    </row>
    <row r="498" spans="1:21" ht="12.75" x14ac:dyDescent="0.2">
      <c r="A498" s="104"/>
      <c r="B498" s="72"/>
      <c r="C498" s="73"/>
      <c r="D498" s="74"/>
      <c r="E498" s="75"/>
      <c r="F498" s="105"/>
      <c r="G498" s="113"/>
      <c r="H498" s="76"/>
      <c r="I498" s="77"/>
      <c r="J498" s="78"/>
      <c r="K498" s="78"/>
      <c r="L498" s="78"/>
      <c r="M498" s="78"/>
      <c r="N498" s="78"/>
      <c r="O498" s="78"/>
      <c r="P498" s="114"/>
      <c r="U498" s="1"/>
    </row>
    <row r="499" spans="1:21" ht="12.75" x14ac:dyDescent="0.2">
      <c r="A499" s="104"/>
      <c r="B499" s="72"/>
      <c r="C499" s="73"/>
      <c r="D499" s="74"/>
      <c r="E499" s="75"/>
      <c r="F499" s="105"/>
      <c r="G499" s="113"/>
      <c r="H499" s="76"/>
      <c r="I499" s="77"/>
      <c r="J499" s="78"/>
      <c r="K499" s="78"/>
      <c r="L499" s="78"/>
      <c r="M499" s="78"/>
      <c r="N499" s="78"/>
      <c r="O499" s="78"/>
      <c r="P499" s="114"/>
      <c r="U499" s="1"/>
    </row>
    <row r="500" spans="1:21" ht="12.75" x14ac:dyDescent="0.2">
      <c r="A500" s="104"/>
      <c r="B500" s="72"/>
      <c r="C500" s="73"/>
      <c r="D500" s="74"/>
      <c r="E500" s="75"/>
      <c r="F500" s="105"/>
      <c r="G500" s="113"/>
      <c r="H500" s="76"/>
      <c r="I500" s="77"/>
      <c r="J500" s="78"/>
      <c r="K500" s="78"/>
      <c r="L500" s="78"/>
      <c r="M500" s="78"/>
      <c r="N500" s="78"/>
      <c r="O500" s="78"/>
      <c r="P500" s="114"/>
      <c r="U500" s="1"/>
    </row>
    <row r="501" spans="1:21" ht="12.75" x14ac:dyDescent="0.2">
      <c r="A501" s="104"/>
      <c r="B501" s="72"/>
      <c r="C501" s="73"/>
      <c r="D501" s="74"/>
      <c r="E501" s="75"/>
      <c r="F501" s="105"/>
      <c r="G501" s="113"/>
      <c r="H501" s="76"/>
      <c r="I501" s="77"/>
      <c r="J501" s="78"/>
      <c r="K501" s="78"/>
      <c r="L501" s="78"/>
      <c r="M501" s="78"/>
      <c r="N501" s="78"/>
      <c r="O501" s="78"/>
      <c r="P501" s="114"/>
      <c r="U501" s="1"/>
    </row>
    <row r="502" spans="1:21" ht="12.75" x14ac:dyDescent="0.2">
      <c r="A502" s="104"/>
      <c r="B502" s="72"/>
      <c r="C502" s="73"/>
      <c r="D502" s="74"/>
      <c r="E502" s="75"/>
      <c r="F502" s="105"/>
      <c r="G502" s="113"/>
      <c r="H502" s="76"/>
      <c r="I502" s="77"/>
      <c r="J502" s="78"/>
      <c r="K502" s="78"/>
      <c r="L502" s="78"/>
      <c r="M502" s="78"/>
      <c r="N502" s="78"/>
      <c r="O502" s="78"/>
      <c r="P502" s="114"/>
      <c r="U502" s="1"/>
    </row>
    <row r="503" spans="1:21" ht="12.75" x14ac:dyDescent="0.2">
      <c r="A503" s="104"/>
      <c r="B503" s="72"/>
      <c r="C503" s="73"/>
      <c r="D503" s="74"/>
      <c r="E503" s="75"/>
      <c r="F503" s="105"/>
      <c r="G503" s="113"/>
      <c r="H503" s="76"/>
      <c r="I503" s="77"/>
      <c r="J503" s="78"/>
      <c r="K503" s="78"/>
      <c r="L503" s="78"/>
      <c r="M503" s="78"/>
      <c r="N503" s="78"/>
      <c r="O503" s="78"/>
      <c r="P503" s="114"/>
      <c r="U503" s="1"/>
    </row>
    <row r="504" spans="1:21" ht="12.75" x14ac:dyDescent="0.2">
      <c r="A504" s="104"/>
      <c r="B504" s="72"/>
      <c r="C504" s="73"/>
      <c r="D504" s="74"/>
      <c r="E504" s="75"/>
      <c r="F504" s="105"/>
      <c r="G504" s="113"/>
      <c r="H504" s="76"/>
      <c r="I504" s="77"/>
      <c r="J504" s="78"/>
      <c r="K504" s="78"/>
      <c r="L504" s="78"/>
      <c r="M504" s="78"/>
      <c r="N504" s="78"/>
      <c r="O504" s="78"/>
      <c r="P504" s="114"/>
      <c r="U504" s="1"/>
    </row>
    <row r="505" spans="1:21" ht="12.75" x14ac:dyDescent="0.2">
      <c r="A505" s="104"/>
      <c r="B505" s="72"/>
      <c r="C505" s="73"/>
      <c r="D505" s="74"/>
      <c r="E505" s="75"/>
      <c r="F505" s="105"/>
      <c r="G505" s="113"/>
      <c r="H505" s="76"/>
      <c r="I505" s="77"/>
      <c r="J505" s="78"/>
      <c r="K505" s="78"/>
      <c r="L505" s="78"/>
      <c r="M505" s="78"/>
      <c r="N505" s="78"/>
      <c r="O505" s="78"/>
      <c r="P505" s="114"/>
      <c r="U505" s="1"/>
    </row>
    <row r="506" spans="1:21" ht="12.75" x14ac:dyDescent="0.2">
      <c r="A506" s="104"/>
      <c r="B506" s="72"/>
      <c r="C506" s="73"/>
      <c r="D506" s="74"/>
      <c r="E506" s="75"/>
      <c r="F506" s="105"/>
      <c r="G506" s="113"/>
      <c r="H506" s="76"/>
      <c r="I506" s="77"/>
      <c r="J506" s="78"/>
      <c r="K506" s="78"/>
      <c r="L506" s="78"/>
      <c r="M506" s="78"/>
      <c r="N506" s="78"/>
      <c r="O506" s="78"/>
      <c r="P506" s="114"/>
      <c r="U506" s="1"/>
    </row>
    <row r="507" spans="1:21" ht="12.75" x14ac:dyDescent="0.2">
      <c r="A507" s="104"/>
      <c r="B507" s="72"/>
      <c r="C507" s="73"/>
      <c r="D507" s="74"/>
      <c r="E507" s="75"/>
      <c r="F507" s="105"/>
      <c r="G507" s="113"/>
      <c r="H507" s="76"/>
      <c r="I507" s="77"/>
      <c r="J507" s="78"/>
      <c r="K507" s="78"/>
      <c r="L507" s="78"/>
      <c r="M507" s="78"/>
      <c r="N507" s="78"/>
      <c r="O507" s="78"/>
      <c r="P507" s="114"/>
      <c r="U507" s="1"/>
    </row>
    <row r="508" spans="1:21" ht="12.75" x14ac:dyDescent="0.2">
      <c r="A508" s="104"/>
      <c r="B508" s="72"/>
      <c r="C508" s="73"/>
      <c r="D508" s="74"/>
      <c r="E508" s="75"/>
      <c r="F508" s="105"/>
      <c r="G508" s="113"/>
      <c r="H508" s="76"/>
      <c r="I508" s="77"/>
      <c r="J508" s="78"/>
      <c r="K508" s="78"/>
      <c r="L508" s="78"/>
      <c r="M508" s="78"/>
      <c r="N508" s="78"/>
      <c r="O508" s="78"/>
      <c r="P508" s="114"/>
      <c r="U508" s="1"/>
    </row>
    <row r="509" spans="1:21" ht="12.75" x14ac:dyDescent="0.2">
      <c r="A509" s="104"/>
      <c r="B509" s="72"/>
      <c r="C509" s="73"/>
      <c r="D509" s="74"/>
      <c r="E509" s="75"/>
      <c r="F509" s="105"/>
      <c r="G509" s="113"/>
      <c r="H509" s="76"/>
      <c r="I509" s="77"/>
      <c r="J509" s="78"/>
      <c r="K509" s="78"/>
      <c r="L509" s="78"/>
      <c r="M509" s="78"/>
      <c r="N509" s="78"/>
      <c r="O509" s="78"/>
      <c r="P509" s="114"/>
      <c r="U509" s="1"/>
    </row>
    <row r="510" spans="1:21" ht="12.75" x14ac:dyDescent="0.2">
      <c r="A510" s="104"/>
      <c r="B510" s="72"/>
      <c r="C510" s="73"/>
      <c r="D510" s="74"/>
      <c r="E510" s="75"/>
      <c r="F510" s="105"/>
      <c r="G510" s="113"/>
      <c r="H510" s="76"/>
      <c r="I510" s="77"/>
      <c r="J510" s="78"/>
      <c r="K510" s="78"/>
      <c r="L510" s="78"/>
      <c r="M510" s="78"/>
      <c r="N510" s="78"/>
      <c r="O510" s="78"/>
      <c r="P510" s="114"/>
      <c r="U510" s="1"/>
    </row>
    <row r="511" spans="1:21" ht="12.75" x14ac:dyDescent="0.2">
      <c r="A511" s="104"/>
      <c r="B511" s="72"/>
      <c r="C511" s="73"/>
      <c r="D511" s="74"/>
      <c r="E511" s="75"/>
      <c r="F511" s="105"/>
      <c r="G511" s="113"/>
      <c r="H511" s="76"/>
      <c r="I511" s="77"/>
      <c r="J511" s="78"/>
      <c r="K511" s="78"/>
      <c r="L511" s="78"/>
      <c r="M511" s="78"/>
      <c r="N511" s="78"/>
      <c r="O511" s="78"/>
      <c r="P511" s="114"/>
      <c r="U511" s="1"/>
    </row>
    <row r="512" spans="1:21" ht="12.75" x14ac:dyDescent="0.2">
      <c r="A512" s="104"/>
      <c r="B512" s="72"/>
      <c r="C512" s="73"/>
      <c r="D512" s="74"/>
      <c r="E512" s="75"/>
      <c r="F512" s="105"/>
      <c r="G512" s="113"/>
      <c r="H512" s="76"/>
      <c r="I512" s="77"/>
      <c r="J512" s="78"/>
      <c r="K512" s="78"/>
      <c r="L512" s="78"/>
      <c r="M512" s="78"/>
      <c r="N512" s="78"/>
      <c r="O512" s="78"/>
      <c r="P512" s="114"/>
      <c r="U512" s="1"/>
    </row>
    <row r="513" spans="1:21" ht="12.75" x14ac:dyDescent="0.2">
      <c r="A513" s="104"/>
      <c r="B513" s="72"/>
      <c r="C513" s="73"/>
      <c r="D513" s="74"/>
      <c r="E513" s="75"/>
      <c r="F513" s="105"/>
      <c r="G513" s="113"/>
      <c r="H513" s="76"/>
      <c r="I513" s="77"/>
      <c r="J513" s="78"/>
      <c r="K513" s="78"/>
      <c r="L513" s="78"/>
      <c r="M513" s="78"/>
      <c r="N513" s="78"/>
      <c r="O513" s="78"/>
      <c r="P513" s="114"/>
      <c r="U513" s="1"/>
    </row>
    <row r="514" spans="1:21" ht="12.75" x14ac:dyDescent="0.2">
      <c r="A514" s="104"/>
      <c r="B514" s="72"/>
      <c r="C514" s="73"/>
      <c r="D514" s="74"/>
      <c r="E514" s="75"/>
      <c r="F514" s="105"/>
      <c r="G514" s="113"/>
      <c r="H514" s="76"/>
      <c r="I514" s="77"/>
      <c r="J514" s="78"/>
      <c r="K514" s="78"/>
      <c r="L514" s="78"/>
      <c r="M514" s="78"/>
      <c r="N514" s="78"/>
      <c r="O514" s="78"/>
      <c r="P514" s="114"/>
      <c r="U514" s="1"/>
    </row>
    <row r="515" spans="1:21" ht="12.75" x14ac:dyDescent="0.2">
      <c r="A515" s="104"/>
      <c r="B515" s="72"/>
      <c r="C515" s="73"/>
      <c r="D515" s="74"/>
      <c r="E515" s="75"/>
      <c r="F515" s="105"/>
      <c r="G515" s="113"/>
      <c r="H515" s="76"/>
      <c r="I515" s="77"/>
      <c r="J515" s="78"/>
      <c r="K515" s="78"/>
      <c r="L515" s="78"/>
      <c r="M515" s="78"/>
      <c r="N515" s="78"/>
      <c r="O515" s="78"/>
      <c r="P515" s="114"/>
      <c r="U515" s="1"/>
    </row>
    <row r="516" spans="1:21" ht="12.75" x14ac:dyDescent="0.2">
      <c r="A516" s="104"/>
      <c r="B516" s="72"/>
      <c r="C516" s="73"/>
      <c r="D516" s="74"/>
      <c r="E516" s="75"/>
      <c r="F516" s="105"/>
      <c r="G516" s="113"/>
      <c r="H516" s="76"/>
      <c r="I516" s="77"/>
      <c r="J516" s="78"/>
      <c r="K516" s="78"/>
      <c r="L516" s="78"/>
      <c r="M516" s="78"/>
      <c r="N516" s="78"/>
      <c r="O516" s="78"/>
      <c r="P516" s="114"/>
      <c r="U516" s="1"/>
    </row>
    <row r="517" spans="1:21" ht="12.75" x14ac:dyDescent="0.2">
      <c r="A517" s="104"/>
      <c r="B517" s="72"/>
      <c r="C517" s="73"/>
      <c r="D517" s="74"/>
      <c r="E517" s="75"/>
      <c r="F517" s="105"/>
      <c r="G517" s="113"/>
      <c r="H517" s="76"/>
      <c r="I517" s="77"/>
      <c r="J517" s="78"/>
      <c r="K517" s="78"/>
      <c r="L517" s="78"/>
      <c r="M517" s="78"/>
      <c r="N517" s="78"/>
      <c r="O517" s="78"/>
      <c r="P517" s="114"/>
      <c r="U517" s="1"/>
    </row>
    <row r="518" spans="1:21" ht="12.75" x14ac:dyDescent="0.2">
      <c r="A518" s="104"/>
      <c r="B518" s="72"/>
      <c r="C518" s="73"/>
      <c r="D518" s="74"/>
      <c r="E518" s="75"/>
      <c r="F518" s="105"/>
      <c r="G518" s="113"/>
      <c r="H518" s="76"/>
      <c r="I518" s="77"/>
      <c r="J518" s="78"/>
      <c r="K518" s="78"/>
      <c r="L518" s="78"/>
      <c r="M518" s="78"/>
      <c r="N518" s="78"/>
      <c r="O518" s="78"/>
      <c r="P518" s="114"/>
      <c r="U518" s="1"/>
    </row>
    <row r="519" spans="1:21" ht="12.75" x14ac:dyDescent="0.2">
      <c r="A519" s="104"/>
      <c r="B519" s="72"/>
      <c r="C519" s="73"/>
      <c r="D519" s="74"/>
      <c r="E519" s="75"/>
      <c r="F519" s="105"/>
      <c r="G519" s="113"/>
      <c r="H519" s="76"/>
      <c r="I519" s="77"/>
      <c r="J519" s="78"/>
      <c r="K519" s="78"/>
      <c r="L519" s="78"/>
      <c r="M519" s="78"/>
      <c r="N519" s="78"/>
      <c r="O519" s="78"/>
      <c r="P519" s="114"/>
      <c r="U519" s="1"/>
    </row>
    <row r="520" spans="1:21" ht="12.75" x14ac:dyDescent="0.2">
      <c r="A520" s="104"/>
      <c r="B520" s="72"/>
      <c r="C520" s="73"/>
      <c r="D520" s="74"/>
      <c r="E520" s="75"/>
      <c r="F520" s="105"/>
      <c r="G520" s="113"/>
      <c r="H520" s="76"/>
      <c r="I520" s="77"/>
      <c r="J520" s="78"/>
      <c r="K520" s="78"/>
      <c r="L520" s="78"/>
      <c r="M520" s="78"/>
      <c r="N520" s="78"/>
      <c r="O520" s="78"/>
      <c r="P520" s="114"/>
      <c r="U520" s="1"/>
    </row>
    <row r="521" spans="1:21" ht="12.75" x14ac:dyDescent="0.2">
      <c r="A521" s="104"/>
      <c r="B521" s="72"/>
      <c r="C521" s="73"/>
      <c r="D521" s="74"/>
      <c r="E521" s="75"/>
      <c r="F521" s="105"/>
      <c r="G521" s="113"/>
      <c r="H521" s="76"/>
      <c r="I521" s="77"/>
      <c r="J521" s="78"/>
      <c r="K521" s="78"/>
      <c r="L521" s="78"/>
      <c r="M521" s="78"/>
      <c r="N521" s="78"/>
      <c r="O521" s="78"/>
      <c r="P521" s="114"/>
      <c r="U521" s="1"/>
    </row>
    <row r="522" spans="1:21" ht="12.75" x14ac:dyDescent="0.2">
      <c r="A522" s="104"/>
      <c r="B522" s="72"/>
      <c r="C522" s="73"/>
      <c r="D522" s="74"/>
      <c r="E522" s="75"/>
      <c r="F522" s="105"/>
      <c r="G522" s="113"/>
      <c r="H522" s="76"/>
      <c r="I522" s="77"/>
      <c r="J522" s="78"/>
      <c r="K522" s="78"/>
      <c r="L522" s="78"/>
      <c r="M522" s="78"/>
      <c r="N522" s="78"/>
      <c r="O522" s="78"/>
      <c r="P522" s="114"/>
      <c r="U522" s="1"/>
    </row>
    <row r="523" spans="1:21" ht="12.75" x14ac:dyDescent="0.2">
      <c r="A523" s="104"/>
      <c r="B523" s="72"/>
      <c r="C523" s="73"/>
      <c r="D523" s="74"/>
      <c r="E523" s="75"/>
      <c r="F523" s="105"/>
      <c r="G523" s="113"/>
      <c r="H523" s="76"/>
      <c r="I523" s="77"/>
      <c r="J523" s="78"/>
      <c r="K523" s="78"/>
      <c r="L523" s="78"/>
      <c r="M523" s="78"/>
      <c r="N523" s="78"/>
      <c r="O523" s="78"/>
      <c r="P523" s="114"/>
      <c r="U523" s="1"/>
    </row>
    <row r="524" spans="1:21" ht="12.75" x14ac:dyDescent="0.2">
      <c r="A524" s="104"/>
      <c r="B524" s="72"/>
      <c r="C524" s="73"/>
      <c r="D524" s="74"/>
      <c r="E524" s="75"/>
      <c r="F524" s="105"/>
      <c r="G524" s="113"/>
      <c r="H524" s="76"/>
      <c r="I524" s="77"/>
      <c r="J524" s="78"/>
      <c r="K524" s="78"/>
      <c r="L524" s="78"/>
      <c r="M524" s="78"/>
      <c r="N524" s="78"/>
      <c r="O524" s="78"/>
      <c r="P524" s="114"/>
      <c r="U524" s="1"/>
    </row>
    <row r="525" spans="1:21" ht="12.75" x14ac:dyDescent="0.2">
      <c r="A525" s="104"/>
      <c r="B525" s="72"/>
      <c r="C525" s="73"/>
      <c r="D525" s="74"/>
      <c r="E525" s="75"/>
      <c r="F525" s="105"/>
      <c r="G525" s="113"/>
      <c r="H525" s="76"/>
      <c r="I525" s="77"/>
      <c r="J525" s="78"/>
      <c r="K525" s="78"/>
      <c r="L525" s="78"/>
      <c r="M525" s="78"/>
      <c r="N525" s="78"/>
      <c r="O525" s="78"/>
      <c r="P525" s="114"/>
      <c r="U525" s="1"/>
    </row>
    <row r="526" spans="1:21" ht="12.75" x14ac:dyDescent="0.2">
      <c r="A526" s="104"/>
      <c r="B526" s="72"/>
      <c r="C526" s="73"/>
      <c r="D526" s="74"/>
      <c r="E526" s="75"/>
      <c r="F526" s="105"/>
      <c r="G526" s="113"/>
      <c r="H526" s="76"/>
      <c r="I526" s="77"/>
      <c r="J526" s="78"/>
      <c r="K526" s="78"/>
      <c r="L526" s="78"/>
      <c r="M526" s="78"/>
      <c r="N526" s="78"/>
      <c r="O526" s="78"/>
      <c r="P526" s="114"/>
      <c r="U526" s="1"/>
    </row>
    <row r="527" spans="1:21" ht="12.75" x14ac:dyDescent="0.2">
      <c r="A527" s="104"/>
      <c r="B527" s="72"/>
      <c r="C527" s="73"/>
      <c r="D527" s="74"/>
      <c r="E527" s="75"/>
      <c r="F527" s="105"/>
      <c r="G527" s="113"/>
      <c r="H527" s="76"/>
      <c r="I527" s="77"/>
      <c r="J527" s="78"/>
      <c r="K527" s="78"/>
      <c r="L527" s="78"/>
      <c r="M527" s="78"/>
      <c r="N527" s="78"/>
      <c r="O527" s="78"/>
      <c r="P527" s="114"/>
      <c r="U527" s="1"/>
    </row>
    <row r="528" spans="1:21" ht="12.75" x14ac:dyDescent="0.2">
      <c r="A528" s="104"/>
      <c r="B528" s="72"/>
      <c r="C528" s="73"/>
      <c r="D528" s="74"/>
      <c r="E528" s="75"/>
      <c r="F528" s="105"/>
      <c r="G528" s="113"/>
      <c r="H528" s="76"/>
      <c r="I528" s="77"/>
      <c r="J528" s="78"/>
      <c r="K528" s="78"/>
      <c r="L528" s="78"/>
      <c r="M528" s="78"/>
      <c r="N528" s="78"/>
      <c r="O528" s="78"/>
      <c r="P528" s="114"/>
      <c r="U528" s="1"/>
    </row>
    <row r="529" spans="1:21" ht="12.75" x14ac:dyDescent="0.2">
      <c r="A529" s="104"/>
      <c r="B529" s="72"/>
      <c r="C529" s="73"/>
      <c r="D529" s="74"/>
      <c r="E529" s="75"/>
      <c r="F529" s="105"/>
      <c r="G529" s="113"/>
      <c r="H529" s="76"/>
      <c r="I529" s="77"/>
      <c r="J529" s="78"/>
      <c r="K529" s="78"/>
      <c r="L529" s="78"/>
      <c r="M529" s="78"/>
      <c r="N529" s="78"/>
      <c r="O529" s="78"/>
      <c r="P529" s="114"/>
      <c r="U529" s="1"/>
    </row>
    <row r="530" spans="1:21" ht="12.75" x14ac:dyDescent="0.2">
      <c r="A530" s="104"/>
      <c r="B530" s="72"/>
      <c r="C530" s="73"/>
      <c r="D530" s="74"/>
      <c r="E530" s="75"/>
      <c r="F530" s="105"/>
      <c r="G530" s="113"/>
      <c r="H530" s="76"/>
      <c r="I530" s="77"/>
      <c r="J530" s="78"/>
      <c r="K530" s="78"/>
      <c r="L530" s="78"/>
      <c r="M530" s="78"/>
      <c r="N530" s="78"/>
      <c r="O530" s="78"/>
      <c r="P530" s="114"/>
      <c r="U530" s="1"/>
    </row>
    <row r="531" spans="1:21" ht="12.75" x14ac:dyDescent="0.2">
      <c r="A531" s="104"/>
      <c r="B531" s="72"/>
      <c r="C531" s="73"/>
      <c r="D531" s="74"/>
      <c r="E531" s="75"/>
      <c r="F531" s="105"/>
      <c r="G531" s="113"/>
      <c r="H531" s="76"/>
      <c r="I531" s="77"/>
      <c r="J531" s="78"/>
      <c r="K531" s="78"/>
      <c r="L531" s="78"/>
      <c r="M531" s="78"/>
      <c r="N531" s="78"/>
      <c r="O531" s="78"/>
      <c r="P531" s="114"/>
      <c r="U531" s="1"/>
    </row>
    <row r="532" spans="1:21" ht="12.75" x14ac:dyDescent="0.2">
      <c r="A532" s="104"/>
      <c r="B532" s="72"/>
      <c r="C532" s="73"/>
      <c r="D532" s="74"/>
      <c r="E532" s="75"/>
      <c r="F532" s="105"/>
      <c r="G532" s="113"/>
      <c r="H532" s="76"/>
      <c r="I532" s="77"/>
      <c r="J532" s="78"/>
      <c r="K532" s="78"/>
      <c r="L532" s="78"/>
      <c r="M532" s="78"/>
      <c r="N532" s="78"/>
      <c r="O532" s="78"/>
      <c r="P532" s="114"/>
      <c r="U532" s="1"/>
    </row>
    <row r="533" spans="1:21" ht="12.75" x14ac:dyDescent="0.2">
      <c r="A533" s="104"/>
      <c r="B533" s="72"/>
      <c r="C533" s="73"/>
      <c r="D533" s="74"/>
      <c r="E533" s="75"/>
      <c r="F533" s="105"/>
      <c r="G533" s="113"/>
      <c r="H533" s="76"/>
      <c r="I533" s="77"/>
      <c r="J533" s="78"/>
      <c r="K533" s="78"/>
      <c r="L533" s="78"/>
      <c r="M533" s="78"/>
      <c r="N533" s="78"/>
      <c r="O533" s="78"/>
      <c r="P533" s="114"/>
      <c r="U533" s="1"/>
    </row>
    <row r="534" spans="1:21" ht="12.75" x14ac:dyDescent="0.2">
      <c r="A534" s="104"/>
      <c r="B534" s="72"/>
      <c r="C534" s="73"/>
      <c r="D534" s="74"/>
      <c r="E534" s="75"/>
      <c r="F534" s="105"/>
      <c r="G534" s="113"/>
      <c r="H534" s="76"/>
      <c r="I534" s="77"/>
      <c r="J534" s="78"/>
      <c r="K534" s="78"/>
      <c r="L534" s="78"/>
      <c r="M534" s="78"/>
      <c r="N534" s="78"/>
      <c r="O534" s="78"/>
      <c r="P534" s="114"/>
      <c r="U534" s="1"/>
    </row>
    <row r="535" spans="1:21" ht="12.75" x14ac:dyDescent="0.2">
      <c r="A535" s="104"/>
      <c r="B535" s="72"/>
      <c r="C535" s="73"/>
      <c r="D535" s="74"/>
      <c r="E535" s="75"/>
      <c r="F535" s="105"/>
      <c r="G535" s="113"/>
      <c r="H535" s="76"/>
      <c r="I535" s="77"/>
      <c r="J535" s="78"/>
      <c r="K535" s="78"/>
      <c r="L535" s="78"/>
      <c r="M535" s="78"/>
      <c r="N535" s="78"/>
      <c r="O535" s="78"/>
      <c r="P535" s="114"/>
      <c r="U535" s="1"/>
    </row>
    <row r="536" spans="1:21" ht="12.75" x14ac:dyDescent="0.2">
      <c r="A536" s="104"/>
      <c r="B536" s="72"/>
      <c r="C536" s="73"/>
      <c r="D536" s="74"/>
      <c r="E536" s="75"/>
      <c r="F536" s="105"/>
      <c r="G536" s="113"/>
      <c r="H536" s="76"/>
      <c r="I536" s="77"/>
      <c r="J536" s="78"/>
      <c r="K536" s="78"/>
      <c r="L536" s="78"/>
      <c r="M536" s="78"/>
      <c r="N536" s="78"/>
      <c r="O536" s="78"/>
      <c r="P536" s="114"/>
      <c r="U536" s="1"/>
    </row>
    <row r="537" spans="1:21" ht="12.75" x14ac:dyDescent="0.2">
      <c r="A537" s="104"/>
      <c r="B537" s="72"/>
      <c r="C537" s="73"/>
      <c r="D537" s="74"/>
      <c r="E537" s="75"/>
      <c r="F537" s="105"/>
      <c r="G537" s="113"/>
      <c r="H537" s="76"/>
      <c r="I537" s="77"/>
      <c r="J537" s="78"/>
      <c r="K537" s="78"/>
      <c r="L537" s="78"/>
      <c r="M537" s="78"/>
      <c r="N537" s="78"/>
      <c r="O537" s="78"/>
      <c r="P537" s="114"/>
      <c r="U537" s="1"/>
    </row>
    <row r="538" spans="1:21" ht="12.75" x14ac:dyDescent="0.2">
      <c r="A538" s="104"/>
      <c r="B538" s="72"/>
      <c r="C538" s="73"/>
      <c r="D538" s="74"/>
      <c r="E538" s="75"/>
      <c r="F538" s="105"/>
      <c r="G538" s="113"/>
      <c r="H538" s="76"/>
      <c r="I538" s="77"/>
      <c r="J538" s="78"/>
      <c r="K538" s="78"/>
      <c r="L538" s="78"/>
      <c r="M538" s="78"/>
      <c r="N538" s="78"/>
      <c r="O538" s="78"/>
      <c r="P538" s="114"/>
      <c r="U538" s="1"/>
    </row>
    <row r="539" spans="1:21" ht="12.75" x14ac:dyDescent="0.2">
      <c r="A539" s="104"/>
      <c r="B539" s="72"/>
      <c r="C539" s="73"/>
      <c r="D539" s="74"/>
      <c r="E539" s="75"/>
      <c r="F539" s="105"/>
      <c r="G539" s="113"/>
      <c r="H539" s="76"/>
      <c r="I539" s="77"/>
      <c r="J539" s="78"/>
      <c r="K539" s="78"/>
      <c r="L539" s="78"/>
      <c r="M539" s="78"/>
      <c r="N539" s="78"/>
      <c r="O539" s="78"/>
      <c r="P539" s="114"/>
      <c r="U539" s="1"/>
    </row>
    <row r="540" spans="1:21" ht="12.75" x14ac:dyDescent="0.2">
      <c r="A540" s="104"/>
      <c r="B540" s="72"/>
      <c r="C540" s="73"/>
      <c r="D540" s="74"/>
      <c r="E540" s="75"/>
      <c r="F540" s="105"/>
      <c r="G540" s="113"/>
      <c r="H540" s="76"/>
      <c r="I540" s="77"/>
      <c r="J540" s="78"/>
      <c r="K540" s="78"/>
      <c r="L540" s="78"/>
      <c r="M540" s="78"/>
      <c r="N540" s="78"/>
      <c r="O540" s="78"/>
      <c r="P540" s="114"/>
      <c r="U540" s="1"/>
    </row>
    <row r="541" spans="1:21" ht="12.75" x14ac:dyDescent="0.2">
      <c r="A541" s="104"/>
      <c r="B541" s="72"/>
      <c r="C541" s="73"/>
      <c r="D541" s="74"/>
      <c r="E541" s="75"/>
      <c r="F541" s="105"/>
      <c r="G541" s="113"/>
      <c r="H541" s="76"/>
      <c r="I541" s="77"/>
      <c r="J541" s="78"/>
      <c r="K541" s="78"/>
      <c r="L541" s="78"/>
      <c r="M541" s="78"/>
      <c r="N541" s="78"/>
      <c r="O541" s="78"/>
      <c r="P541" s="114"/>
      <c r="U541" s="1"/>
    </row>
    <row r="542" spans="1:21" ht="12.75" x14ac:dyDescent="0.2">
      <c r="A542" s="104"/>
      <c r="B542" s="72"/>
      <c r="C542" s="73"/>
      <c r="D542" s="74"/>
      <c r="E542" s="75"/>
      <c r="F542" s="105"/>
      <c r="G542" s="113"/>
      <c r="H542" s="76"/>
      <c r="I542" s="77"/>
      <c r="J542" s="78"/>
      <c r="K542" s="78"/>
      <c r="L542" s="78"/>
      <c r="M542" s="78"/>
      <c r="N542" s="78"/>
      <c r="O542" s="78"/>
      <c r="P542" s="114"/>
      <c r="U542" s="1"/>
    </row>
    <row r="543" spans="1:21" ht="12.75" x14ac:dyDescent="0.2">
      <c r="A543" s="104"/>
      <c r="B543" s="72"/>
      <c r="C543" s="73"/>
      <c r="D543" s="74"/>
      <c r="E543" s="75"/>
      <c r="F543" s="105"/>
      <c r="G543" s="113"/>
      <c r="H543" s="76"/>
      <c r="I543" s="77"/>
      <c r="J543" s="78"/>
      <c r="K543" s="78"/>
      <c r="L543" s="78"/>
      <c r="M543" s="78"/>
      <c r="N543" s="78"/>
      <c r="O543" s="78"/>
      <c r="P543" s="114"/>
      <c r="U543" s="1"/>
    </row>
    <row r="544" spans="1:21" ht="12.75" x14ac:dyDescent="0.2">
      <c r="A544" s="104"/>
      <c r="B544" s="72"/>
      <c r="C544" s="73"/>
      <c r="D544" s="74"/>
      <c r="E544" s="75"/>
      <c r="F544" s="105"/>
      <c r="G544" s="113"/>
      <c r="H544" s="76"/>
      <c r="I544" s="77"/>
      <c r="J544" s="78"/>
      <c r="K544" s="78"/>
      <c r="L544" s="78"/>
      <c r="M544" s="78"/>
      <c r="N544" s="78"/>
      <c r="O544" s="78"/>
      <c r="P544" s="114"/>
      <c r="U544" s="1"/>
    </row>
    <row r="545" spans="1:21" ht="12.75" x14ac:dyDescent="0.2">
      <c r="A545" s="104"/>
      <c r="B545" s="72"/>
      <c r="C545" s="73"/>
      <c r="D545" s="74"/>
      <c r="E545" s="75"/>
      <c r="F545" s="105"/>
      <c r="G545" s="113"/>
      <c r="H545" s="76"/>
      <c r="I545" s="77"/>
      <c r="J545" s="78"/>
      <c r="K545" s="78"/>
      <c r="L545" s="78"/>
      <c r="M545" s="78"/>
      <c r="N545" s="78"/>
      <c r="O545" s="78"/>
      <c r="P545" s="114"/>
      <c r="U545" s="1"/>
    </row>
    <row r="546" spans="1:21" ht="12.75" x14ac:dyDescent="0.2">
      <c r="A546" s="104"/>
      <c r="B546" s="72"/>
      <c r="C546" s="73"/>
      <c r="D546" s="74"/>
      <c r="E546" s="75"/>
      <c r="F546" s="105"/>
      <c r="G546" s="113"/>
      <c r="H546" s="76"/>
      <c r="I546" s="77"/>
      <c r="J546" s="78"/>
      <c r="K546" s="78"/>
      <c r="L546" s="78"/>
      <c r="M546" s="78"/>
      <c r="N546" s="78"/>
      <c r="O546" s="78"/>
      <c r="P546" s="114"/>
      <c r="U546" s="1"/>
    </row>
    <row r="547" spans="1:21" ht="12.75" x14ac:dyDescent="0.2">
      <c r="A547" s="104"/>
      <c r="B547" s="72"/>
      <c r="C547" s="73"/>
      <c r="D547" s="74"/>
      <c r="E547" s="75"/>
      <c r="F547" s="105"/>
      <c r="G547" s="113"/>
      <c r="H547" s="76"/>
      <c r="I547" s="77"/>
      <c r="J547" s="78"/>
      <c r="K547" s="78"/>
      <c r="L547" s="78"/>
      <c r="M547" s="78"/>
      <c r="N547" s="78"/>
      <c r="O547" s="78"/>
      <c r="P547" s="114"/>
      <c r="U547" s="1"/>
    </row>
    <row r="548" spans="1:21" ht="12.75" x14ac:dyDescent="0.2">
      <c r="A548" s="104"/>
      <c r="B548" s="72"/>
      <c r="C548" s="73"/>
      <c r="D548" s="74"/>
      <c r="E548" s="75"/>
      <c r="F548" s="105"/>
      <c r="G548" s="113"/>
      <c r="H548" s="76"/>
      <c r="I548" s="77"/>
      <c r="J548" s="78"/>
      <c r="K548" s="78"/>
      <c r="L548" s="78"/>
      <c r="M548" s="78"/>
      <c r="N548" s="78"/>
      <c r="O548" s="78"/>
      <c r="P548" s="114"/>
      <c r="U548" s="1"/>
    </row>
    <row r="549" spans="1:21" ht="12.75" x14ac:dyDescent="0.2">
      <c r="A549" s="104"/>
      <c r="B549" s="72"/>
      <c r="C549" s="73"/>
      <c r="D549" s="74"/>
      <c r="E549" s="75"/>
      <c r="F549" s="105"/>
      <c r="G549" s="113"/>
      <c r="H549" s="76"/>
      <c r="I549" s="77"/>
      <c r="J549" s="78"/>
      <c r="K549" s="78"/>
      <c r="L549" s="78"/>
      <c r="M549" s="78"/>
      <c r="N549" s="78"/>
      <c r="O549" s="78"/>
      <c r="P549" s="114"/>
      <c r="U549" s="1"/>
    </row>
    <row r="550" spans="1:21" ht="12.75" x14ac:dyDescent="0.2">
      <c r="A550" s="104"/>
      <c r="B550" s="72"/>
      <c r="C550" s="73"/>
      <c r="D550" s="74"/>
      <c r="E550" s="75"/>
      <c r="F550" s="105"/>
      <c r="G550" s="113"/>
      <c r="H550" s="76"/>
      <c r="I550" s="77"/>
      <c r="J550" s="78"/>
      <c r="K550" s="78"/>
      <c r="L550" s="78"/>
      <c r="M550" s="78"/>
      <c r="N550" s="78"/>
      <c r="O550" s="78"/>
      <c r="P550" s="114"/>
      <c r="U550" s="1"/>
    </row>
    <row r="551" spans="1:21" ht="12.75" x14ac:dyDescent="0.2">
      <c r="A551" s="104"/>
      <c r="B551" s="72"/>
      <c r="C551" s="73"/>
      <c r="D551" s="74"/>
      <c r="E551" s="75"/>
      <c r="F551" s="105"/>
      <c r="G551" s="113"/>
      <c r="H551" s="76"/>
      <c r="I551" s="77"/>
      <c r="J551" s="78"/>
      <c r="K551" s="78"/>
      <c r="L551" s="78"/>
      <c r="M551" s="78"/>
      <c r="N551" s="78"/>
      <c r="O551" s="78"/>
      <c r="P551" s="114"/>
      <c r="U551" s="1"/>
    </row>
    <row r="552" spans="1:21" ht="12.75" x14ac:dyDescent="0.2">
      <c r="A552" s="104"/>
      <c r="B552" s="72"/>
      <c r="C552" s="73"/>
      <c r="D552" s="74"/>
      <c r="E552" s="75"/>
      <c r="F552" s="105"/>
      <c r="G552" s="113"/>
      <c r="H552" s="76"/>
      <c r="I552" s="77"/>
      <c r="J552" s="78"/>
      <c r="K552" s="78"/>
      <c r="L552" s="78"/>
      <c r="M552" s="78"/>
      <c r="N552" s="78"/>
      <c r="O552" s="78"/>
      <c r="P552" s="114"/>
      <c r="U552" s="1"/>
    </row>
    <row r="553" spans="1:21" ht="12.75" x14ac:dyDescent="0.2">
      <c r="A553" s="104"/>
      <c r="B553" s="72"/>
      <c r="C553" s="73"/>
      <c r="D553" s="74"/>
      <c r="E553" s="75"/>
      <c r="F553" s="105"/>
      <c r="G553" s="113"/>
      <c r="H553" s="76"/>
      <c r="I553" s="77"/>
      <c r="J553" s="78"/>
      <c r="K553" s="78"/>
      <c r="L553" s="78"/>
      <c r="M553" s="78"/>
      <c r="N553" s="78"/>
      <c r="O553" s="78"/>
      <c r="P553" s="114"/>
      <c r="U553" s="1"/>
    </row>
    <row r="554" spans="1:21" ht="12.75" x14ac:dyDescent="0.2">
      <c r="A554" s="104"/>
      <c r="B554" s="72"/>
      <c r="C554" s="73"/>
      <c r="D554" s="74"/>
      <c r="E554" s="75"/>
      <c r="F554" s="105"/>
      <c r="G554" s="113"/>
      <c r="H554" s="76"/>
      <c r="I554" s="77"/>
      <c r="J554" s="78"/>
      <c r="K554" s="78"/>
      <c r="L554" s="78"/>
      <c r="M554" s="78"/>
      <c r="N554" s="78"/>
      <c r="O554" s="78"/>
      <c r="P554" s="114"/>
      <c r="U554" s="1"/>
    </row>
    <row r="555" spans="1:21" ht="12.75" x14ac:dyDescent="0.2">
      <c r="A555" s="104"/>
      <c r="B555" s="72"/>
      <c r="C555" s="73"/>
      <c r="D555" s="74"/>
      <c r="E555" s="75"/>
      <c r="F555" s="105"/>
      <c r="G555" s="113"/>
      <c r="H555" s="76"/>
      <c r="I555" s="77"/>
      <c r="J555" s="78"/>
      <c r="K555" s="78"/>
      <c r="L555" s="78"/>
      <c r="M555" s="78"/>
      <c r="N555" s="78"/>
      <c r="O555" s="78"/>
      <c r="P555" s="114"/>
      <c r="U555" s="1"/>
    </row>
    <row r="556" spans="1:21" ht="12.75" x14ac:dyDescent="0.2">
      <c r="A556" s="104"/>
      <c r="B556" s="72"/>
      <c r="C556" s="73"/>
      <c r="D556" s="74"/>
      <c r="E556" s="75"/>
      <c r="F556" s="105"/>
      <c r="G556" s="113"/>
      <c r="H556" s="76"/>
      <c r="I556" s="77"/>
      <c r="J556" s="78"/>
      <c r="K556" s="78"/>
      <c r="L556" s="78"/>
      <c r="M556" s="78"/>
      <c r="N556" s="78"/>
      <c r="O556" s="78"/>
      <c r="P556" s="114"/>
      <c r="U556" s="1"/>
    </row>
    <row r="557" spans="1:21" ht="12.75" x14ac:dyDescent="0.2">
      <c r="A557" s="104"/>
      <c r="B557" s="72"/>
      <c r="C557" s="73"/>
      <c r="D557" s="74"/>
      <c r="E557" s="75"/>
      <c r="F557" s="105"/>
      <c r="G557" s="113"/>
      <c r="H557" s="76"/>
      <c r="I557" s="77"/>
      <c r="J557" s="78"/>
      <c r="K557" s="78"/>
      <c r="L557" s="78"/>
      <c r="M557" s="78"/>
      <c r="N557" s="78"/>
      <c r="O557" s="78"/>
      <c r="P557" s="114"/>
      <c r="U557" s="1"/>
    </row>
    <row r="558" spans="1:21" ht="12.75" x14ac:dyDescent="0.2">
      <c r="A558" s="104"/>
      <c r="B558" s="72"/>
      <c r="C558" s="73"/>
      <c r="D558" s="74"/>
      <c r="E558" s="75"/>
      <c r="F558" s="105"/>
      <c r="G558" s="113"/>
      <c r="H558" s="76"/>
      <c r="I558" s="77"/>
      <c r="J558" s="78"/>
      <c r="K558" s="78"/>
      <c r="L558" s="78"/>
      <c r="M558" s="78"/>
      <c r="N558" s="78"/>
      <c r="O558" s="78"/>
      <c r="P558" s="114"/>
      <c r="U558" s="1"/>
    </row>
    <row r="559" spans="1:21" ht="12.75" x14ac:dyDescent="0.2">
      <c r="A559" s="104"/>
      <c r="B559" s="72"/>
      <c r="C559" s="73"/>
      <c r="D559" s="74"/>
      <c r="E559" s="75"/>
      <c r="F559" s="105"/>
      <c r="G559" s="113"/>
      <c r="H559" s="76"/>
      <c r="I559" s="77"/>
      <c r="J559" s="78"/>
      <c r="K559" s="78"/>
      <c r="L559" s="78"/>
      <c r="M559" s="78"/>
      <c r="N559" s="78"/>
      <c r="O559" s="78"/>
      <c r="P559" s="114"/>
      <c r="U559" s="1"/>
    </row>
    <row r="560" spans="1:21" ht="12.75" x14ac:dyDescent="0.2">
      <c r="A560" s="104"/>
      <c r="B560" s="72"/>
      <c r="C560" s="73"/>
      <c r="D560" s="74"/>
      <c r="E560" s="75"/>
      <c r="F560" s="105"/>
      <c r="G560" s="113"/>
      <c r="H560" s="76"/>
      <c r="I560" s="77"/>
      <c r="J560" s="78"/>
      <c r="K560" s="78"/>
      <c r="L560" s="78"/>
      <c r="M560" s="78"/>
      <c r="N560" s="78"/>
      <c r="O560" s="78"/>
      <c r="P560" s="114"/>
      <c r="U560" s="1"/>
    </row>
    <row r="561" spans="1:21" ht="12.75" x14ac:dyDescent="0.2">
      <c r="A561" s="104"/>
      <c r="B561" s="72"/>
      <c r="C561" s="73"/>
      <c r="D561" s="74"/>
      <c r="E561" s="75"/>
      <c r="F561" s="105"/>
      <c r="G561" s="113"/>
      <c r="H561" s="76"/>
      <c r="I561" s="77"/>
      <c r="J561" s="78"/>
      <c r="K561" s="78"/>
      <c r="L561" s="78"/>
      <c r="M561" s="78"/>
      <c r="N561" s="78"/>
      <c r="O561" s="78"/>
      <c r="P561" s="114"/>
      <c r="U561" s="1"/>
    </row>
    <row r="562" spans="1:21" ht="12.75" x14ac:dyDescent="0.2">
      <c r="A562" s="104"/>
      <c r="B562" s="72"/>
      <c r="C562" s="73"/>
      <c r="D562" s="74"/>
      <c r="E562" s="75"/>
      <c r="F562" s="105"/>
      <c r="G562" s="113"/>
      <c r="H562" s="76"/>
      <c r="I562" s="77"/>
      <c r="J562" s="78"/>
      <c r="K562" s="78"/>
      <c r="L562" s="78"/>
      <c r="M562" s="78"/>
      <c r="N562" s="78"/>
      <c r="O562" s="78"/>
      <c r="P562" s="114"/>
      <c r="U562" s="1"/>
    </row>
    <row r="563" spans="1:21" ht="12.75" x14ac:dyDescent="0.2">
      <c r="A563" s="104"/>
      <c r="B563" s="72"/>
      <c r="C563" s="73"/>
      <c r="D563" s="74"/>
      <c r="E563" s="75"/>
      <c r="F563" s="105"/>
      <c r="G563" s="113"/>
      <c r="H563" s="76"/>
      <c r="I563" s="77"/>
      <c r="J563" s="78"/>
      <c r="K563" s="78"/>
      <c r="L563" s="78"/>
      <c r="M563" s="78"/>
      <c r="N563" s="78"/>
      <c r="O563" s="78"/>
      <c r="P563" s="114"/>
      <c r="U563" s="1"/>
    </row>
    <row r="564" spans="1:21" ht="12.75" x14ac:dyDescent="0.2">
      <c r="A564" s="104"/>
      <c r="B564" s="72"/>
      <c r="C564" s="73"/>
      <c r="D564" s="74"/>
      <c r="E564" s="75"/>
      <c r="F564" s="105"/>
      <c r="G564" s="113"/>
      <c r="H564" s="76"/>
      <c r="I564" s="77"/>
      <c r="J564" s="78"/>
      <c r="K564" s="78"/>
      <c r="L564" s="78"/>
      <c r="M564" s="78"/>
      <c r="N564" s="78"/>
      <c r="O564" s="78"/>
      <c r="P564" s="114"/>
      <c r="U564" s="1"/>
    </row>
    <row r="565" spans="1:21" ht="12.75" x14ac:dyDescent="0.2">
      <c r="A565" s="104"/>
      <c r="B565" s="72"/>
      <c r="C565" s="73"/>
      <c r="D565" s="74"/>
      <c r="E565" s="75"/>
      <c r="F565" s="105"/>
      <c r="G565" s="113"/>
      <c r="H565" s="76"/>
      <c r="I565" s="77"/>
      <c r="J565" s="78"/>
      <c r="K565" s="78"/>
      <c r="L565" s="78"/>
      <c r="M565" s="78"/>
      <c r="N565" s="78"/>
      <c r="O565" s="78"/>
      <c r="P565" s="114"/>
      <c r="U565" s="1"/>
    </row>
    <row r="566" spans="1:21" ht="12.75" x14ac:dyDescent="0.2">
      <c r="A566" s="104"/>
      <c r="B566" s="72"/>
      <c r="C566" s="73"/>
      <c r="D566" s="74"/>
      <c r="E566" s="75"/>
      <c r="F566" s="105"/>
      <c r="G566" s="113"/>
      <c r="H566" s="76"/>
      <c r="I566" s="77"/>
      <c r="J566" s="78"/>
      <c r="K566" s="78"/>
      <c r="L566" s="78"/>
      <c r="M566" s="78"/>
      <c r="N566" s="78"/>
      <c r="O566" s="78"/>
      <c r="P566" s="114"/>
      <c r="U566" s="1"/>
    </row>
    <row r="567" spans="1:21" ht="12.75" x14ac:dyDescent="0.2">
      <c r="A567" s="104"/>
      <c r="B567" s="72"/>
      <c r="C567" s="73"/>
      <c r="D567" s="74"/>
      <c r="E567" s="75"/>
      <c r="F567" s="105"/>
      <c r="G567" s="113"/>
      <c r="H567" s="76"/>
      <c r="I567" s="77"/>
      <c r="J567" s="78"/>
      <c r="K567" s="78"/>
      <c r="L567" s="78"/>
      <c r="M567" s="78"/>
      <c r="N567" s="78"/>
      <c r="O567" s="78"/>
      <c r="P567" s="114"/>
      <c r="U567" s="1"/>
    </row>
    <row r="568" spans="1:21" ht="12.75" x14ac:dyDescent="0.2">
      <c r="A568" s="104"/>
      <c r="B568" s="72"/>
      <c r="C568" s="73"/>
      <c r="D568" s="74"/>
      <c r="E568" s="75"/>
      <c r="F568" s="105"/>
      <c r="G568" s="113"/>
      <c r="H568" s="76"/>
      <c r="I568" s="77"/>
      <c r="J568" s="78"/>
      <c r="K568" s="78"/>
      <c r="L568" s="78"/>
      <c r="M568" s="78"/>
      <c r="N568" s="78"/>
      <c r="O568" s="78"/>
      <c r="P568" s="114"/>
      <c r="U568" s="1"/>
    </row>
    <row r="569" spans="1:21" ht="12.75" x14ac:dyDescent="0.2">
      <c r="A569" s="104"/>
      <c r="B569" s="72"/>
      <c r="C569" s="73"/>
      <c r="D569" s="74"/>
      <c r="E569" s="75"/>
      <c r="F569" s="105"/>
      <c r="G569" s="113"/>
      <c r="H569" s="76"/>
      <c r="I569" s="77"/>
      <c r="J569" s="78"/>
      <c r="K569" s="78"/>
      <c r="L569" s="78"/>
      <c r="M569" s="78"/>
      <c r="N569" s="78"/>
      <c r="O569" s="78"/>
      <c r="P569" s="114"/>
      <c r="U569" s="1"/>
    </row>
    <row r="570" spans="1:21" ht="12.75" x14ac:dyDescent="0.2">
      <c r="A570" s="104"/>
      <c r="B570" s="72"/>
      <c r="C570" s="73"/>
      <c r="D570" s="74"/>
      <c r="E570" s="75"/>
      <c r="F570" s="105"/>
      <c r="G570" s="113"/>
      <c r="H570" s="76"/>
      <c r="I570" s="77"/>
      <c r="J570" s="78"/>
      <c r="K570" s="78"/>
      <c r="L570" s="78"/>
      <c r="M570" s="78"/>
      <c r="N570" s="78"/>
      <c r="O570" s="78"/>
      <c r="P570" s="114"/>
      <c r="U570" s="1"/>
    </row>
    <row r="571" spans="1:21" ht="12.75" x14ac:dyDescent="0.2">
      <c r="A571" s="104"/>
      <c r="B571" s="72"/>
      <c r="C571" s="73"/>
      <c r="D571" s="74"/>
      <c r="E571" s="75"/>
      <c r="F571" s="105"/>
      <c r="G571" s="113"/>
      <c r="H571" s="76"/>
      <c r="I571" s="77"/>
      <c r="J571" s="78"/>
      <c r="K571" s="78"/>
      <c r="L571" s="78"/>
      <c r="M571" s="78"/>
      <c r="N571" s="78"/>
      <c r="O571" s="78"/>
      <c r="P571" s="114"/>
      <c r="U571" s="1"/>
    </row>
    <row r="572" spans="1:21" ht="12.75" x14ac:dyDescent="0.2">
      <c r="A572" s="104"/>
      <c r="B572" s="72"/>
      <c r="C572" s="73"/>
      <c r="D572" s="74"/>
      <c r="E572" s="75"/>
      <c r="F572" s="105"/>
      <c r="G572" s="113"/>
      <c r="H572" s="76"/>
      <c r="I572" s="77"/>
      <c r="J572" s="78"/>
      <c r="K572" s="78"/>
      <c r="L572" s="78"/>
      <c r="M572" s="78"/>
      <c r="N572" s="78"/>
      <c r="O572" s="78"/>
      <c r="P572" s="114"/>
      <c r="U572" s="1"/>
    </row>
    <row r="573" spans="1:21" ht="12.75" x14ac:dyDescent="0.2">
      <c r="A573" s="104"/>
      <c r="B573" s="72"/>
      <c r="C573" s="73"/>
      <c r="D573" s="74"/>
      <c r="E573" s="75"/>
      <c r="F573" s="105"/>
      <c r="G573" s="113"/>
      <c r="H573" s="76"/>
      <c r="I573" s="77"/>
      <c r="J573" s="78"/>
      <c r="K573" s="78"/>
      <c r="L573" s="78"/>
      <c r="M573" s="78"/>
      <c r="N573" s="78"/>
      <c r="O573" s="78"/>
      <c r="P573" s="114"/>
      <c r="U573" s="1"/>
    </row>
    <row r="574" spans="1:21" ht="12.75" x14ac:dyDescent="0.2">
      <c r="A574" s="104"/>
      <c r="B574" s="72"/>
      <c r="C574" s="73"/>
      <c r="D574" s="74"/>
      <c r="E574" s="75"/>
      <c r="F574" s="105"/>
      <c r="G574" s="113"/>
      <c r="H574" s="76"/>
      <c r="I574" s="77"/>
      <c r="J574" s="78"/>
      <c r="K574" s="78"/>
      <c r="L574" s="78"/>
      <c r="M574" s="78"/>
      <c r="N574" s="78"/>
      <c r="O574" s="78"/>
      <c r="P574" s="114"/>
      <c r="U574" s="1"/>
    </row>
    <row r="575" spans="1:21" ht="12.75" x14ac:dyDescent="0.2">
      <c r="A575" s="104"/>
      <c r="B575" s="72"/>
      <c r="C575" s="73"/>
      <c r="D575" s="74"/>
      <c r="E575" s="75"/>
      <c r="F575" s="105"/>
      <c r="G575" s="113"/>
      <c r="H575" s="76"/>
      <c r="I575" s="77"/>
      <c r="J575" s="78"/>
      <c r="K575" s="78"/>
      <c r="L575" s="78"/>
      <c r="M575" s="78"/>
      <c r="N575" s="78"/>
      <c r="O575" s="78"/>
      <c r="P575" s="114"/>
      <c r="U575" s="1"/>
    </row>
    <row r="576" spans="1:21" ht="12.75" x14ac:dyDescent="0.2">
      <c r="A576" s="104"/>
      <c r="B576" s="72"/>
      <c r="C576" s="73"/>
      <c r="D576" s="74"/>
      <c r="E576" s="75"/>
      <c r="F576" s="105"/>
      <c r="G576" s="113"/>
      <c r="H576" s="76"/>
      <c r="I576" s="77"/>
      <c r="J576" s="78"/>
      <c r="K576" s="78"/>
      <c r="L576" s="78"/>
      <c r="M576" s="78"/>
      <c r="N576" s="78"/>
      <c r="O576" s="78"/>
      <c r="P576" s="114"/>
      <c r="U576" s="1"/>
    </row>
    <row r="577" spans="1:21" ht="12.75" x14ac:dyDescent="0.2">
      <c r="A577" s="104"/>
      <c r="B577" s="72"/>
      <c r="C577" s="73"/>
      <c r="D577" s="74"/>
      <c r="E577" s="75"/>
      <c r="F577" s="105"/>
      <c r="G577" s="113"/>
      <c r="H577" s="76"/>
      <c r="I577" s="77"/>
      <c r="J577" s="78"/>
      <c r="K577" s="78"/>
      <c r="L577" s="78"/>
      <c r="M577" s="78"/>
      <c r="N577" s="78"/>
      <c r="O577" s="78"/>
      <c r="P577" s="114"/>
      <c r="U577" s="1"/>
    </row>
    <row r="578" spans="1:21" ht="12.75" x14ac:dyDescent="0.2">
      <c r="A578" s="104"/>
      <c r="B578" s="72"/>
      <c r="C578" s="73"/>
      <c r="D578" s="74"/>
      <c r="E578" s="75"/>
      <c r="F578" s="105"/>
      <c r="G578" s="113"/>
      <c r="H578" s="76"/>
      <c r="I578" s="77"/>
      <c r="J578" s="78"/>
      <c r="K578" s="78"/>
      <c r="L578" s="78"/>
      <c r="M578" s="78"/>
      <c r="N578" s="78"/>
      <c r="O578" s="78"/>
      <c r="P578" s="114"/>
      <c r="U578" s="1"/>
    </row>
    <row r="579" spans="1:21" ht="12.75" x14ac:dyDescent="0.2">
      <c r="A579" s="104"/>
      <c r="B579" s="72"/>
      <c r="C579" s="73"/>
      <c r="D579" s="74"/>
      <c r="E579" s="75"/>
      <c r="F579" s="105"/>
      <c r="G579" s="113"/>
      <c r="H579" s="76"/>
      <c r="I579" s="77"/>
      <c r="J579" s="78"/>
      <c r="K579" s="78"/>
      <c r="L579" s="78"/>
      <c r="M579" s="78"/>
      <c r="N579" s="78"/>
      <c r="O579" s="78"/>
      <c r="P579" s="114"/>
      <c r="U579" s="1"/>
    </row>
    <row r="580" spans="1:21" ht="12.75" x14ac:dyDescent="0.2">
      <c r="A580" s="104"/>
      <c r="B580" s="72"/>
      <c r="C580" s="73"/>
      <c r="D580" s="74"/>
      <c r="E580" s="75"/>
      <c r="F580" s="105"/>
      <c r="G580" s="113"/>
      <c r="H580" s="76"/>
      <c r="I580" s="77"/>
      <c r="J580" s="78"/>
      <c r="K580" s="78"/>
      <c r="L580" s="78"/>
      <c r="M580" s="78"/>
      <c r="N580" s="78"/>
      <c r="O580" s="78"/>
      <c r="P580" s="114"/>
      <c r="U580" s="1"/>
    </row>
    <row r="581" spans="1:21" ht="12.75" x14ac:dyDescent="0.2">
      <c r="A581" s="104"/>
      <c r="B581" s="72"/>
      <c r="C581" s="73"/>
      <c r="D581" s="74"/>
      <c r="E581" s="75"/>
      <c r="F581" s="105"/>
      <c r="G581" s="113"/>
      <c r="H581" s="76"/>
      <c r="I581" s="77"/>
      <c r="J581" s="78"/>
      <c r="K581" s="78"/>
      <c r="L581" s="78"/>
      <c r="M581" s="78"/>
      <c r="N581" s="78"/>
      <c r="O581" s="78"/>
      <c r="P581" s="114"/>
      <c r="U581" s="1"/>
    </row>
    <row r="582" spans="1:21" ht="12.75" x14ac:dyDescent="0.2">
      <c r="A582" s="104"/>
      <c r="B582" s="72"/>
      <c r="C582" s="73"/>
      <c r="D582" s="74"/>
      <c r="E582" s="75"/>
      <c r="F582" s="105"/>
      <c r="G582" s="113"/>
      <c r="H582" s="76"/>
      <c r="I582" s="77"/>
      <c r="J582" s="78"/>
      <c r="K582" s="78"/>
      <c r="L582" s="78"/>
      <c r="M582" s="78"/>
      <c r="N582" s="78"/>
      <c r="O582" s="78"/>
      <c r="P582" s="114"/>
      <c r="U582" s="1"/>
    </row>
    <row r="583" spans="1:21" ht="12.75" x14ac:dyDescent="0.2">
      <c r="A583" s="104"/>
      <c r="B583" s="72"/>
      <c r="C583" s="73"/>
      <c r="D583" s="74"/>
      <c r="E583" s="75"/>
      <c r="F583" s="105"/>
      <c r="G583" s="113"/>
      <c r="H583" s="76"/>
      <c r="I583" s="77"/>
      <c r="J583" s="78"/>
      <c r="K583" s="78"/>
      <c r="L583" s="78"/>
      <c r="M583" s="78"/>
      <c r="N583" s="78"/>
      <c r="O583" s="78"/>
      <c r="P583" s="114"/>
      <c r="U583" s="1"/>
    </row>
    <row r="584" spans="1:21" ht="12.75" x14ac:dyDescent="0.2">
      <c r="A584" s="104"/>
      <c r="B584" s="72"/>
      <c r="C584" s="73"/>
      <c r="D584" s="74"/>
      <c r="E584" s="75"/>
      <c r="F584" s="105"/>
      <c r="G584" s="113"/>
      <c r="H584" s="76"/>
      <c r="I584" s="77"/>
      <c r="J584" s="78"/>
      <c r="K584" s="78"/>
      <c r="L584" s="78"/>
      <c r="M584" s="78"/>
      <c r="N584" s="78"/>
      <c r="O584" s="78"/>
      <c r="P584" s="114"/>
      <c r="U584" s="1"/>
    </row>
    <row r="585" spans="1:21" ht="12.75" x14ac:dyDescent="0.2">
      <c r="A585" s="104"/>
      <c r="B585" s="72"/>
      <c r="C585" s="73"/>
      <c r="D585" s="74"/>
      <c r="E585" s="75"/>
      <c r="F585" s="105"/>
      <c r="G585" s="113"/>
      <c r="H585" s="76"/>
      <c r="I585" s="77"/>
      <c r="J585" s="78"/>
      <c r="K585" s="78"/>
      <c r="L585" s="78"/>
      <c r="M585" s="78"/>
      <c r="N585" s="78"/>
      <c r="O585" s="78"/>
      <c r="P585" s="114"/>
      <c r="U585" s="1"/>
    </row>
    <row r="586" spans="1:21" ht="12.75" x14ac:dyDescent="0.2">
      <c r="A586" s="104"/>
      <c r="B586" s="72"/>
      <c r="C586" s="73"/>
      <c r="D586" s="74"/>
      <c r="E586" s="75"/>
      <c r="F586" s="105"/>
      <c r="G586" s="113"/>
      <c r="H586" s="76"/>
      <c r="I586" s="77"/>
      <c r="J586" s="78"/>
      <c r="K586" s="78"/>
      <c r="L586" s="78"/>
      <c r="M586" s="78"/>
      <c r="N586" s="78"/>
      <c r="O586" s="78"/>
      <c r="P586" s="114"/>
      <c r="U586" s="1"/>
    </row>
    <row r="587" spans="1:21" ht="12.75" x14ac:dyDescent="0.2">
      <c r="A587" s="104"/>
      <c r="B587" s="72"/>
      <c r="C587" s="73"/>
      <c r="D587" s="74"/>
      <c r="E587" s="75"/>
      <c r="F587" s="105"/>
      <c r="G587" s="113"/>
      <c r="H587" s="76"/>
      <c r="I587" s="77"/>
      <c r="J587" s="78"/>
      <c r="K587" s="78"/>
      <c r="L587" s="78"/>
      <c r="M587" s="78"/>
      <c r="N587" s="78"/>
      <c r="O587" s="78"/>
      <c r="P587" s="114"/>
      <c r="U587" s="1"/>
    </row>
    <row r="588" spans="1:21" ht="12.75" x14ac:dyDescent="0.2">
      <c r="A588" s="104"/>
      <c r="B588" s="72"/>
      <c r="C588" s="73"/>
      <c r="D588" s="74"/>
      <c r="E588" s="75"/>
      <c r="F588" s="105"/>
      <c r="G588" s="113"/>
      <c r="H588" s="76"/>
      <c r="I588" s="77"/>
      <c r="J588" s="78"/>
      <c r="K588" s="78"/>
      <c r="L588" s="78"/>
      <c r="M588" s="78"/>
      <c r="N588" s="78"/>
      <c r="O588" s="78"/>
      <c r="P588" s="114"/>
      <c r="U588" s="1"/>
    </row>
    <row r="589" spans="1:21" ht="12.75" x14ac:dyDescent="0.2">
      <c r="A589" s="104"/>
      <c r="B589" s="72"/>
      <c r="C589" s="73"/>
      <c r="D589" s="74"/>
      <c r="E589" s="75"/>
      <c r="F589" s="105"/>
      <c r="G589" s="113"/>
      <c r="H589" s="76"/>
      <c r="I589" s="77"/>
      <c r="J589" s="78"/>
      <c r="K589" s="78"/>
      <c r="L589" s="78"/>
      <c r="M589" s="78"/>
      <c r="N589" s="78"/>
      <c r="O589" s="78"/>
      <c r="P589" s="114"/>
      <c r="U589" s="1"/>
    </row>
    <row r="590" spans="1:21" ht="12.75" x14ac:dyDescent="0.2">
      <c r="A590" s="104"/>
      <c r="B590" s="72"/>
      <c r="C590" s="73"/>
      <c r="D590" s="74"/>
      <c r="E590" s="75"/>
      <c r="F590" s="105"/>
      <c r="G590" s="113"/>
      <c r="H590" s="76"/>
      <c r="I590" s="77"/>
      <c r="J590" s="78"/>
      <c r="K590" s="78"/>
      <c r="L590" s="78"/>
      <c r="M590" s="78"/>
      <c r="N590" s="78"/>
      <c r="O590" s="78"/>
      <c r="P590" s="114"/>
      <c r="U590" s="1"/>
    </row>
    <row r="591" spans="1:21" ht="12.75" x14ac:dyDescent="0.2">
      <c r="A591" s="104"/>
      <c r="B591" s="72"/>
      <c r="C591" s="73"/>
      <c r="D591" s="74"/>
      <c r="E591" s="75"/>
      <c r="F591" s="105"/>
      <c r="G591" s="113"/>
      <c r="H591" s="76"/>
      <c r="I591" s="77"/>
      <c r="J591" s="78"/>
      <c r="K591" s="78"/>
      <c r="L591" s="78"/>
      <c r="M591" s="78"/>
      <c r="N591" s="78"/>
      <c r="O591" s="78"/>
      <c r="P591" s="114"/>
      <c r="U591" s="1"/>
    </row>
    <row r="592" spans="1:21" ht="12.75" x14ac:dyDescent="0.2">
      <c r="A592" s="104"/>
      <c r="B592" s="72"/>
      <c r="C592" s="73"/>
      <c r="D592" s="74"/>
      <c r="E592" s="75"/>
      <c r="F592" s="105"/>
      <c r="G592" s="113"/>
      <c r="H592" s="76"/>
      <c r="I592" s="77"/>
      <c r="J592" s="78"/>
      <c r="K592" s="78"/>
      <c r="L592" s="78"/>
      <c r="M592" s="78"/>
      <c r="N592" s="78"/>
      <c r="O592" s="78"/>
      <c r="P592" s="114"/>
      <c r="U592" s="1"/>
    </row>
    <row r="593" spans="1:21" ht="12.75" x14ac:dyDescent="0.2">
      <c r="A593" s="104"/>
      <c r="B593" s="72"/>
      <c r="C593" s="73"/>
      <c r="D593" s="74"/>
      <c r="E593" s="75"/>
      <c r="F593" s="105"/>
      <c r="G593" s="113"/>
      <c r="H593" s="76"/>
      <c r="I593" s="77"/>
      <c r="J593" s="78"/>
      <c r="K593" s="78"/>
      <c r="L593" s="78"/>
      <c r="M593" s="78"/>
      <c r="N593" s="78"/>
      <c r="O593" s="78"/>
      <c r="P593" s="114"/>
      <c r="U593" s="1"/>
    </row>
    <row r="594" spans="1:21" ht="12.75" x14ac:dyDescent="0.2">
      <c r="A594" s="104"/>
      <c r="B594" s="72"/>
      <c r="C594" s="73"/>
      <c r="D594" s="74"/>
      <c r="E594" s="75"/>
      <c r="F594" s="105"/>
      <c r="G594" s="113"/>
      <c r="H594" s="76"/>
      <c r="I594" s="77"/>
      <c r="J594" s="78"/>
      <c r="K594" s="78"/>
      <c r="L594" s="78"/>
      <c r="M594" s="78"/>
      <c r="N594" s="78"/>
      <c r="O594" s="78"/>
      <c r="P594" s="114"/>
      <c r="U594" s="1"/>
    </row>
    <row r="595" spans="1:21" ht="12.75" x14ac:dyDescent="0.2">
      <c r="A595" s="104"/>
      <c r="B595" s="72"/>
      <c r="C595" s="73"/>
      <c r="D595" s="74"/>
      <c r="E595" s="75"/>
      <c r="F595" s="105"/>
      <c r="G595" s="113"/>
      <c r="H595" s="76"/>
      <c r="I595" s="77"/>
      <c r="J595" s="78"/>
      <c r="K595" s="78"/>
      <c r="L595" s="78"/>
      <c r="M595" s="78"/>
      <c r="N595" s="78"/>
      <c r="O595" s="78"/>
      <c r="P595" s="114"/>
      <c r="U595" s="1"/>
    </row>
    <row r="596" spans="1:21" ht="12.75" x14ac:dyDescent="0.2">
      <c r="A596" s="104"/>
      <c r="B596" s="72"/>
      <c r="C596" s="73"/>
      <c r="D596" s="74"/>
      <c r="E596" s="75"/>
      <c r="F596" s="105"/>
      <c r="G596" s="113"/>
      <c r="H596" s="76"/>
      <c r="I596" s="77"/>
      <c r="J596" s="78"/>
      <c r="K596" s="78"/>
      <c r="L596" s="78"/>
      <c r="M596" s="78"/>
      <c r="N596" s="78"/>
      <c r="O596" s="78"/>
      <c r="P596" s="114"/>
      <c r="U596" s="1"/>
    </row>
    <row r="597" spans="1:21" ht="12.75" x14ac:dyDescent="0.2">
      <c r="A597" s="104"/>
      <c r="B597" s="72"/>
      <c r="C597" s="73"/>
      <c r="D597" s="74"/>
      <c r="E597" s="75"/>
      <c r="F597" s="105"/>
      <c r="G597" s="113"/>
      <c r="H597" s="76"/>
      <c r="I597" s="77"/>
      <c r="J597" s="78"/>
      <c r="K597" s="78"/>
      <c r="L597" s="78"/>
      <c r="M597" s="78"/>
      <c r="N597" s="78"/>
      <c r="O597" s="78"/>
      <c r="P597" s="114"/>
      <c r="U597" s="1"/>
    </row>
    <row r="598" spans="1:21" ht="12.75" x14ac:dyDescent="0.2">
      <c r="A598" s="104"/>
      <c r="B598" s="72"/>
      <c r="C598" s="73"/>
      <c r="D598" s="74"/>
      <c r="E598" s="75"/>
      <c r="F598" s="105"/>
      <c r="G598" s="113"/>
      <c r="H598" s="76"/>
      <c r="I598" s="77"/>
      <c r="J598" s="78"/>
      <c r="K598" s="78"/>
      <c r="L598" s="78"/>
      <c r="M598" s="78"/>
      <c r="N598" s="78"/>
      <c r="O598" s="78"/>
      <c r="P598" s="114"/>
      <c r="U598" s="1"/>
    </row>
    <row r="599" spans="1:21" ht="12.75" x14ac:dyDescent="0.2">
      <c r="A599" s="104"/>
      <c r="B599" s="72"/>
      <c r="C599" s="73"/>
      <c r="D599" s="74"/>
      <c r="E599" s="75"/>
      <c r="F599" s="105"/>
      <c r="G599" s="113"/>
      <c r="H599" s="76"/>
      <c r="I599" s="77"/>
      <c r="J599" s="78"/>
      <c r="K599" s="78"/>
      <c r="L599" s="78"/>
      <c r="M599" s="78"/>
      <c r="N599" s="78"/>
      <c r="O599" s="78"/>
      <c r="P599" s="114"/>
      <c r="U599" s="1"/>
    </row>
    <row r="600" spans="1:21" ht="12.75" x14ac:dyDescent="0.2">
      <c r="A600" s="104"/>
      <c r="B600" s="72"/>
      <c r="C600" s="73"/>
      <c r="D600" s="74"/>
      <c r="E600" s="75"/>
      <c r="F600" s="105"/>
      <c r="G600" s="113"/>
      <c r="H600" s="76"/>
      <c r="I600" s="77"/>
      <c r="J600" s="78"/>
      <c r="K600" s="78"/>
      <c r="L600" s="78"/>
      <c r="M600" s="78"/>
      <c r="N600" s="78"/>
      <c r="O600" s="78"/>
      <c r="P600" s="114"/>
      <c r="U600" s="1"/>
    </row>
    <row r="601" spans="1:21" ht="12.75" x14ac:dyDescent="0.2">
      <c r="A601" s="104"/>
      <c r="B601" s="72"/>
      <c r="C601" s="73"/>
      <c r="D601" s="74"/>
      <c r="E601" s="75"/>
      <c r="F601" s="105"/>
      <c r="G601" s="113"/>
      <c r="H601" s="76"/>
      <c r="I601" s="77"/>
      <c r="J601" s="78"/>
      <c r="K601" s="78"/>
      <c r="L601" s="78"/>
      <c r="M601" s="78"/>
      <c r="N601" s="78"/>
      <c r="O601" s="78"/>
      <c r="P601" s="114"/>
      <c r="U601" s="1"/>
    </row>
    <row r="602" spans="1:21" ht="12.75" x14ac:dyDescent="0.2">
      <c r="A602" s="104"/>
      <c r="B602" s="72"/>
      <c r="C602" s="73"/>
      <c r="D602" s="74"/>
      <c r="E602" s="75"/>
      <c r="F602" s="105"/>
      <c r="G602" s="113"/>
      <c r="H602" s="76"/>
      <c r="I602" s="77"/>
      <c r="J602" s="78"/>
      <c r="K602" s="78"/>
      <c r="L602" s="78"/>
      <c r="M602" s="78"/>
      <c r="N602" s="78"/>
      <c r="O602" s="78"/>
      <c r="P602" s="114"/>
      <c r="U602" s="1"/>
    </row>
    <row r="603" spans="1:21" ht="12.75" x14ac:dyDescent="0.2">
      <c r="A603" s="104"/>
      <c r="B603" s="72"/>
      <c r="C603" s="73"/>
      <c r="D603" s="74"/>
      <c r="E603" s="75"/>
      <c r="F603" s="105"/>
      <c r="G603" s="113"/>
      <c r="H603" s="76"/>
      <c r="I603" s="77"/>
      <c r="J603" s="78"/>
      <c r="K603" s="78"/>
      <c r="L603" s="78"/>
      <c r="M603" s="78"/>
      <c r="N603" s="78"/>
      <c r="O603" s="78"/>
      <c r="P603" s="114"/>
      <c r="U603" s="1"/>
    </row>
    <row r="604" spans="1:21" ht="12.75" x14ac:dyDescent="0.2">
      <c r="A604" s="104"/>
      <c r="B604" s="72"/>
      <c r="C604" s="73"/>
      <c r="D604" s="74"/>
      <c r="E604" s="75"/>
      <c r="F604" s="105"/>
      <c r="G604" s="113"/>
      <c r="H604" s="76"/>
      <c r="I604" s="77"/>
      <c r="J604" s="78"/>
      <c r="K604" s="78"/>
      <c r="L604" s="78"/>
      <c r="M604" s="78"/>
      <c r="N604" s="78"/>
      <c r="O604" s="78"/>
      <c r="P604" s="114"/>
      <c r="U604" s="1"/>
    </row>
    <row r="605" spans="1:21" ht="12.75" x14ac:dyDescent="0.2">
      <c r="A605" s="104"/>
      <c r="B605" s="72"/>
      <c r="C605" s="73"/>
      <c r="D605" s="74"/>
      <c r="E605" s="75"/>
      <c r="F605" s="105"/>
      <c r="G605" s="113"/>
      <c r="H605" s="76"/>
      <c r="I605" s="77"/>
      <c r="J605" s="78"/>
      <c r="K605" s="78"/>
      <c r="L605" s="78"/>
      <c r="M605" s="78"/>
      <c r="N605" s="78"/>
      <c r="O605" s="78"/>
      <c r="P605" s="114"/>
      <c r="U605" s="1"/>
    </row>
    <row r="606" spans="1:21" ht="12.75" x14ac:dyDescent="0.2">
      <c r="A606" s="104"/>
      <c r="B606" s="72"/>
      <c r="C606" s="73"/>
      <c r="D606" s="74"/>
      <c r="E606" s="75"/>
      <c r="F606" s="105"/>
      <c r="G606" s="113"/>
      <c r="H606" s="76"/>
      <c r="I606" s="77"/>
      <c r="J606" s="78"/>
      <c r="K606" s="78"/>
      <c r="L606" s="78"/>
      <c r="M606" s="78"/>
      <c r="N606" s="78"/>
      <c r="O606" s="78"/>
      <c r="P606" s="114"/>
      <c r="U606" s="1"/>
    </row>
    <row r="607" spans="1:21" ht="12.75" x14ac:dyDescent="0.2">
      <c r="A607" s="104"/>
      <c r="B607" s="72"/>
      <c r="C607" s="73"/>
      <c r="D607" s="74"/>
      <c r="E607" s="75"/>
      <c r="F607" s="105"/>
      <c r="G607" s="113"/>
      <c r="H607" s="76"/>
      <c r="I607" s="77"/>
      <c r="J607" s="78"/>
      <c r="K607" s="78"/>
      <c r="L607" s="78"/>
      <c r="M607" s="78"/>
      <c r="N607" s="78"/>
      <c r="O607" s="78"/>
      <c r="P607" s="114"/>
      <c r="U607" s="1"/>
    </row>
    <row r="608" spans="1:21" ht="12.75" x14ac:dyDescent="0.2">
      <c r="A608" s="104"/>
      <c r="B608" s="72"/>
      <c r="C608" s="73"/>
      <c r="D608" s="74"/>
      <c r="E608" s="75"/>
      <c r="F608" s="105"/>
      <c r="G608" s="113"/>
      <c r="H608" s="76"/>
      <c r="I608" s="77"/>
      <c r="J608" s="78"/>
      <c r="K608" s="78"/>
      <c r="L608" s="78"/>
      <c r="M608" s="78"/>
      <c r="N608" s="78"/>
      <c r="O608" s="78"/>
      <c r="P608" s="114"/>
      <c r="U608" s="1"/>
    </row>
    <row r="609" spans="1:21" ht="12.75" x14ac:dyDescent="0.2">
      <c r="A609" s="104"/>
      <c r="B609" s="72"/>
      <c r="C609" s="73"/>
      <c r="D609" s="74"/>
      <c r="E609" s="75"/>
      <c r="F609" s="105"/>
      <c r="G609" s="113"/>
      <c r="H609" s="76"/>
      <c r="I609" s="77"/>
      <c r="J609" s="78"/>
      <c r="K609" s="78"/>
      <c r="L609" s="78"/>
      <c r="M609" s="78"/>
      <c r="N609" s="78"/>
      <c r="O609" s="78"/>
      <c r="P609" s="114"/>
      <c r="U609" s="1"/>
    </row>
    <row r="610" spans="1:21" ht="12.75" x14ac:dyDescent="0.2">
      <c r="A610" s="104"/>
      <c r="B610" s="72"/>
      <c r="C610" s="73"/>
      <c r="D610" s="74"/>
      <c r="E610" s="75"/>
      <c r="F610" s="105"/>
      <c r="G610" s="113"/>
      <c r="H610" s="76"/>
      <c r="I610" s="77"/>
      <c r="J610" s="78"/>
      <c r="K610" s="78"/>
      <c r="L610" s="78"/>
      <c r="M610" s="78"/>
      <c r="N610" s="78"/>
      <c r="O610" s="78"/>
      <c r="P610" s="114"/>
      <c r="U610" s="1"/>
    </row>
    <row r="611" spans="1:21" ht="12.75" x14ac:dyDescent="0.2">
      <c r="A611" s="104"/>
      <c r="B611" s="72"/>
      <c r="C611" s="73"/>
      <c r="D611" s="74"/>
      <c r="E611" s="75"/>
      <c r="F611" s="105"/>
      <c r="G611" s="113"/>
      <c r="H611" s="76"/>
      <c r="I611" s="77"/>
      <c r="J611" s="78"/>
      <c r="K611" s="78"/>
      <c r="L611" s="78"/>
      <c r="M611" s="78"/>
      <c r="N611" s="78"/>
      <c r="O611" s="78"/>
      <c r="P611" s="114"/>
      <c r="U611" s="1"/>
    </row>
    <row r="612" spans="1:21" ht="12.75" x14ac:dyDescent="0.2">
      <c r="A612" s="104"/>
      <c r="B612" s="72"/>
      <c r="C612" s="73"/>
      <c r="D612" s="74"/>
      <c r="E612" s="75"/>
      <c r="F612" s="105"/>
      <c r="G612" s="113"/>
      <c r="H612" s="76"/>
      <c r="I612" s="77"/>
      <c r="J612" s="78"/>
      <c r="K612" s="78"/>
      <c r="L612" s="78"/>
      <c r="M612" s="78"/>
      <c r="N612" s="78"/>
      <c r="O612" s="78"/>
      <c r="P612" s="114"/>
      <c r="U612" s="1"/>
    </row>
    <row r="613" spans="1:21" ht="12.75" x14ac:dyDescent="0.2">
      <c r="A613" s="104"/>
      <c r="B613" s="72"/>
      <c r="C613" s="73"/>
      <c r="D613" s="74"/>
      <c r="E613" s="75"/>
      <c r="F613" s="105"/>
      <c r="G613" s="113"/>
      <c r="H613" s="76"/>
      <c r="I613" s="77"/>
      <c r="J613" s="78"/>
      <c r="K613" s="78"/>
      <c r="L613" s="78"/>
      <c r="M613" s="78"/>
      <c r="N613" s="78"/>
      <c r="O613" s="78"/>
      <c r="P613" s="114"/>
      <c r="U613" s="1"/>
    </row>
    <row r="614" spans="1:21" ht="12.75" x14ac:dyDescent="0.2">
      <c r="A614" s="104"/>
      <c r="B614" s="72"/>
      <c r="C614" s="73"/>
      <c r="D614" s="74"/>
      <c r="E614" s="75"/>
      <c r="F614" s="105"/>
      <c r="G614" s="113"/>
      <c r="H614" s="76"/>
      <c r="I614" s="77"/>
      <c r="J614" s="78"/>
      <c r="K614" s="78"/>
      <c r="L614" s="78"/>
      <c r="M614" s="78"/>
      <c r="N614" s="78"/>
      <c r="O614" s="78"/>
      <c r="P614" s="114"/>
      <c r="U614" s="1"/>
    </row>
    <row r="615" spans="1:21" ht="12.75" x14ac:dyDescent="0.2">
      <c r="A615" s="104"/>
      <c r="B615" s="72"/>
      <c r="C615" s="73"/>
      <c r="D615" s="74"/>
      <c r="E615" s="75"/>
      <c r="F615" s="105"/>
      <c r="G615" s="113"/>
      <c r="H615" s="76"/>
      <c r="I615" s="77"/>
      <c r="J615" s="78"/>
      <c r="K615" s="78"/>
      <c r="L615" s="78"/>
      <c r="M615" s="78"/>
      <c r="N615" s="78"/>
      <c r="O615" s="78"/>
      <c r="P615" s="114"/>
      <c r="U615" s="1"/>
    </row>
    <row r="616" spans="1:21" ht="12.75" x14ac:dyDescent="0.2">
      <c r="A616" s="104"/>
      <c r="B616" s="72"/>
      <c r="C616" s="73"/>
      <c r="D616" s="74"/>
      <c r="E616" s="75"/>
      <c r="F616" s="105"/>
      <c r="G616" s="113"/>
      <c r="H616" s="76"/>
      <c r="I616" s="77"/>
      <c r="J616" s="78"/>
      <c r="K616" s="78"/>
      <c r="L616" s="78"/>
      <c r="M616" s="78"/>
      <c r="N616" s="78"/>
      <c r="O616" s="78"/>
      <c r="P616" s="114"/>
      <c r="U616" s="1"/>
    </row>
    <row r="617" spans="1:21" ht="12.75" x14ac:dyDescent="0.2">
      <c r="A617" s="104"/>
      <c r="B617" s="72"/>
      <c r="C617" s="73"/>
      <c r="D617" s="74"/>
      <c r="E617" s="75"/>
      <c r="F617" s="105"/>
      <c r="G617" s="113"/>
      <c r="H617" s="76"/>
      <c r="I617" s="77"/>
      <c r="J617" s="78"/>
      <c r="K617" s="78"/>
      <c r="L617" s="78"/>
      <c r="M617" s="78"/>
      <c r="N617" s="78"/>
      <c r="O617" s="78"/>
      <c r="P617" s="114"/>
      <c r="U617" s="1"/>
    </row>
    <row r="618" spans="1:21" ht="12.75" x14ac:dyDescent="0.2">
      <c r="A618" s="104"/>
      <c r="B618" s="72"/>
      <c r="C618" s="73"/>
      <c r="D618" s="74"/>
      <c r="E618" s="75"/>
      <c r="F618" s="105"/>
      <c r="G618" s="113"/>
      <c r="H618" s="76"/>
      <c r="I618" s="77"/>
      <c r="J618" s="78"/>
      <c r="K618" s="78"/>
      <c r="L618" s="78"/>
      <c r="M618" s="78"/>
      <c r="N618" s="78"/>
      <c r="O618" s="78"/>
      <c r="P618" s="114"/>
      <c r="U618" s="1"/>
    </row>
    <row r="619" spans="1:21" ht="12.75" x14ac:dyDescent="0.2">
      <c r="A619" s="104"/>
      <c r="B619" s="72"/>
      <c r="C619" s="73"/>
      <c r="D619" s="74"/>
      <c r="E619" s="75"/>
      <c r="F619" s="105"/>
      <c r="G619" s="113"/>
      <c r="H619" s="76"/>
      <c r="I619" s="77"/>
      <c r="J619" s="78"/>
      <c r="K619" s="78"/>
      <c r="L619" s="78"/>
      <c r="M619" s="78"/>
      <c r="N619" s="78"/>
      <c r="O619" s="78"/>
      <c r="P619" s="114"/>
      <c r="U619" s="1"/>
    </row>
    <row r="620" spans="1:21" ht="12.75" x14ac:dyDescent="0.2">
      <c r="A620" s="104"/>
      <c r="B620" s="72"/>
      <c r="C620" s="73"/>
      <c r="D620" s="74"/>
      <c r="E620" s="75"/>
      <c r="F620" s="105"/>
      <c r="G620" s="113"/>
      <c r="H620" s="76"/>
      <c r="I620" s="77"/>
      <c r="J620" s="78"/>
      <c r="K620" s="78"/>
      <c r="L620" s="78"/>
      <c r="M620" s="78"/>
      <c r="N620" s="78"/>
      <c r="O620" s="78"/>
      <c r="P620" s="114"/>
      <c r="U620" s="1"/>
    </row>
    <row r="621" spans="1:21" ht="12.75" x14ac:dyDescent="0.2">
      <c r="A621" s="104"/>
      <c r="B621" s="72"/>
      <c r="C621" s="73"/>
      <c r="D621" s="74"/>
      <c r="E621" s="75"/>
      <c r="F621" s="105"/>
      <c r="G621" s="113"/>
      <c r="H621" s="76"/>
      <c r="I621" s="77"/>
      <c r="J621" s="78"/>
      <c r="K621" s="78"/>
      <c r="L621" s="78"/>
      <c r="M621" s="78"/>
      <c r="N621" s="78"/>
      <c r="O621" s="78"/>
      <c r="P621" s="114"/>
      <c r="U621" s="1"/>
    </row>
    <row r="622" spans="1:21" ht="12.75" x14ac:dyDescent="0.2">
      <c r="A622" s="104"/>
      <c r="B622" s="72"/>
      <c r="C622" s="73"/>
      <c r="D622" s="74"/>
      <c r="E622" s="75"/>
      <c r="F622" s="105"/>
      <c r="G622" s="113"/>
      <c r="H622" s="76"/>
      <c r="I622" s="77"/>
      <c r="J622" s="78"/>
      <c r="K622" s="78"/>
      <c r="L622" s="78"/>
      <c r="M622" s="78"/>
      <c r="N622" s="78"/>
      <c r="O622" s="78"/>
      <c r="P622" s="114"/>
      <c r="U622" s="1"/>
    </row>
    <row r="623" spans="1:21" ht="12.75" x14ac:dyDescent="0.2">
      <c r="A623" s="104"/>
      <c r="B623" s="72"/>
      <c r="C623" s="73"/>
      <c r="D623" s="74"/>
      <c r="E623" s="75"/>
      <c r="F623" s="105"/>
      <c r="G623" s="113"/>
      <c r="H623" s="76"/>
      <c r="I623" s="77"/>
      <c r="J623" s="78"/>
      <c r="K623" s="78"/>
      <c r="L623" s="78"/>
      <c r="M623" s="78"/>
      <c r="N623" s="78"/>
      <c r="O623" s="78"/>
      <c r="P623" s="114"/>
      <c r="U623" s="1"/>
    </row>
    <row r="624" spans="1:21" ht="12.75" x14ac:dyDescent="0.2">
      <c r="A624" s="104"/>
      <c r="B624" s="72"/>
      <c r="C624" s="73"/>
      <c r="D624" s="74"/>
      <c r="E624" s="75"/>
      <c r="F624" s="105"/>
      <c r="G624" s="113"/>
      <c r="H624" s="76"/>
      <c r="I624" s="77"/>
      <c r="J624" s="78"/>
      <c r="K624" s="78"/>
      <c r="L624" s="78"/>
      <c r="M624" s="78"/>
      <c r="N624" s="78"/>
      <c r="O624" s="78"/>
      <c r="P624" s="114"/>
      <c r="U624" s="1"/>
    </row>
    <row r="625" spans="1:21" ht="12.75" x14ac:dyDescent="0.2">
      <c r="A625" s="104"/>
      <c r="B625" s="72"/>
      <c r="C625" s="73"/>
      <c r="D625" s="74"/>
      <c r="E625" s="75"/>
      <c r="F625" s="105"/>
      <c r="G625" s="113"/>
      <c r="H625" s="76"/>
      <c r="I625" s="77"/>
      <c r="J625" s="78"/>
      <c r="K625" s="78"/>
      <c r="L625" s="78"/>
      <c r="M625" s="78"/>
      <c r="N625" s="78"/>
      <c r="O625" s="78"/>
      <c r="P625" s="114"/>
      <c r="U625" s="1"/>
    </row>
    <row r="626" spans="1:21" ht="12.75" x14ac:dyDescent="0.2">
      <c r="A626" s="104"/>
      <c r="B626" s="72"/>
      <c r="C626" s="73"/>
      <c r="D626" s="74"/>
      <c r="E626" s="75"/>
      <c r="F626" s="105"/>
      <c r="G626" s="113"/>
      <c r="H626" s="76"/>
      <c r="I626" s="77"/>
      <c r="J626" s="78"/>
      <c r="K626" s="78"/>
      <c r="L626" s="78"/>
      <c r="M626" s="78"/>
      <c r="N626" s="78"/>
      <c r="O626" s="78"/>
      <c r="P626" s="114"/>
      <c r="U626" s="1"/>
    </row>
    <row r="627" spans="1:21" ht="12.75" x14ac:dyDescent="0.2">
      <c r="A627" s="104"/>
      <c r="B627" s="72"/>
      <c r="C627" s="73"/>
      <c r="D627" s="74"/>
      <c r="E627" s="75"/>
      <c r="F627" s="105"/>
      <c r="G627" s="113"/>
      <c r="H627" s="76"/>
      <c r="I627" s="77"/>
      <c r="J627" s="78"/>
      <c r="K627" s="78"/>
      <c r="L627" s="78"/>
      <c r="M627" s="78"/>
      <c r="N627" s="78"/>
      <c r="O627" s="78"/>
      <c r="P627" s="114"/>
      <c r="U627" s="1"/>
    </row>
    <row r="628" spans="1:21" ht="12.75" x14ac:dyDescent="0.2">
      <c r="A628" s="104"/>
      <c r="B628" s="72"/>
      <c r="C628" s="73"/>
      <c r="D628" s="74"/>
      <c r="E628" s="75"/>
      <c r="F628" s="105"/>
      <c r="G628" s="113"/>
      <c r="H628" s="76"/>
      <c r="I628" s="77"/>
      <c r="J628" s="78"/>
      <c r="K628" s="78"/>
      <c r="L628" s="78"/>
      <c r="M628" s="78"/>
      <c r="N628" s="78"/>
      <c r="O628" s="78"/>
      <c r="P628" s="114"/>
      <c r="U628" s="1"/>
    </row>
    <row r="629" spans="1:21" ht="12.75" x14ac:dyDescent="0.2">
      <c r="A629" s="104"/>
      <c r="B629" s="72"/>
      <c r="C629" s="73"/>
      <c r="D629" s="74"/>
      <c r="E629" s="75"/>
      <c r="F629" s="105"/>
      <c r="G629" s="113"/>
      <c r="H629" s="76"/>
      <c r="I629" s="77"/>
      <c r="J629" s="78"/>
      <c r="K629" s="78"/>
      <c r="L629" s="78"/>
      <c r="M629" s="78"/>
      <c r="N629" s="78"/>
      <c r="O629" s="78"/>
      <c r="P629" s="114"/>
      <c r="U629" s="1"/>
    </row>
    <row r="630" spans="1:21" ht="12.75" x14ac:dyDescent="0.2">
      <c r="A630" s="104"/>
      <c r="B630" s="72"/>
      <c r="C630" s="73"/>
      <c r="D630" s="74"/>
      <c r="E630" s="75"/>
      <c r="F630" s="105"/>
      <c r="G630" s="113"/>
      <c r="H630" s="76"/>
      <c r="I630" s="77"/>
      <c r="J630" s="78"/>
      <c r="K630" s="78"/>
      <c r="L630" s="78"/>
      <c r="M630" s="78"/>
      <c r="N630" s="78"/>
      <c r="O630" s="78"/>
      <c r="P630" s="114"/>
      <c r="U630" s="1"/>
    </row>
    <row r="631" spans="1:21" ht="12.75" x14ac:dyDescent="0.2">
      <c r="A631" s="104"/>
      <c r="B631" s="72"/>
      <c r="C631" s="73"/>
      <c r="D631" s="74"/>
      <c r="E631" s="75"/>
      <c r="F631" s="105"/>
      <c r="G631" s="113"/>
      <c r="H631" s="76"/>
      <c r="I631" s="77"/>
      <c r="J631" s="78"/>
      <c r="K631" s="78"/>
      <c r="L631" s="78"/>
      <c r="M631" s="78"/>
      <c r="N631" s="78"/>
      <c r="O631" s="78"/>
      <c r="P631" s="114"/>
      <c r="U631" s="1"/>
    </row>
    <row r="632" spans="1:21" ht="12.75" x14ac:dyDescent="0.2">
      <c r="A632" s="104"/>
      <c r="B632" s="72"/>
      <c r="C632" s="73"/>
      <c r="D632" s="74"/>
      <c r="E632" s="75"/>
      <c r="F632" s="105"/>
      <c r="G632" s="113"/>
      <c r="H632" s="76"/>
      <c r="I632" s="77"/>
      <c r="J632" s="78"/>
      <c r="K632" s="78"/>
      <c r="L632" s="78"/>
      <c r="M632" s="78"/>
      <c r="N632" s="78"/>
      <c r="O632" s="78"/>
      <c r="P632" s="114"/>
      <c r="U632" s="1"/>
    </row>
    <row r="633" spans="1:21" ht="12.75" x14ac:dyDescent="0.2">
      <c r="A633" s="104"/>
      <c r="B633" s="72"/>
      <c r="C633" s="73"/>
      <c r="D633" s="74"/>
      <c r="E633" s="75"/>
      <c r="F633" s="105"/>
      <c r="G633" s="113"/>
      <c r="H633" s="76"/>
      <c r="I633" s="77"/>
      <c r="J633" s="78"/>
      <c r="K633" s="78"/>
      <c r="L633" s="78"/>
      <c r="M633" s="78"/>
      <c r="N633" s="78"/>
      <c r="O633" s="78"/>
      <c r="P633" s="114"/>
      <c r="U633" s="1"/>
    </row>
    <row r="634" spans="1:21" ht="12.75" x14ac:dyDescent="0.2">
      <c r="A634" s="104"/>
      <c r="B634" s="72"/>
      <c r="C634" s="73"/>
      <c r="D634" s="74"/>
      <c r="E634" s="75"/>
      <c r="F634" s="105"/>
      <c r="G634" s="113"/>
      <c r="H634" s="76"/>
      <c r="I634" s="77"/>
      <c r="J634" s="78"/>
      <c r="K634" s="78"/>
      <c r="L634" s="78"/>
      <c r="M634" s="78"/>
      <c r="N634" s="78"/>
      <c r="O634" s="78"/>
      <c r="P634" s="114"/>
      <c r="U634" s="1"/>
    </row>
    <row r="635" spans="1:21" ht="12.75" x14ac:dyDescent="0.2">
      <c r="A635" s="104"/>
      <c r="B635" s="72"/>
      <c r="C635" s="73"/>
      <c r="D635" s="74"/>
      <c r="E635" s="75"/>
      <c r="F635" s="105"/>
      <c r="G635" s="113"/>
      <c r="H635" s="76"/>
      <c r="I635" s="77"/>
      <c r="J635" s="78"/>
      <c r="K635" s="78"/>
      <c r="L635" s="78"/>
      <c r="M635" s="78"/>
      <c r="N635" s="78"/>
      <c r="O635" s="78"/>
      <c r="P635" s="114"/>
      <c r="U635" s="1"/>
    </row>
    <row r="636" spans="1:21" ht="12.75" x14ac:dyDescent="0.2">
      <c r="A636" s="104"/>
      <c r="B636" s="72"/>
      <c r="C636" s="73"/>
      <c r="D636" s="74"/>
      <c r="E636" s="75"/>
      <c r="F636" s="105"/>
      <c r="G636" s="113"/>
      <c r="H636" s="76"/>
      <c r="I636" s="77"/>
      <c r="J636" s="78"/>
      <c r="K636" s="78"/>
      <c r="L636" s="78"/>
      <c r="M636" s="78"/>
      <c r="N636" s="78"/>
      <c r="O636" s="78"/>
      <c r="P636" s="114"/>
      <c r="U636" s="1"/>
    </row>
    <row r="637" spans="1:21" ht="12.75" x14ac:dyDescent="0.2">
      <c r="A637" s="104"/>
      <c r="B637" s="72"/>
      <c r="C637" s="73"/>
      <c r="D637" s="74"/>
      <c r="E637" s="75"/>
      <c r="F637" s="105"/>
      <c r="G637" s="113"/>
      <c r="H637" s="76"/>
      <c r="I637" s="77"/>
      <c r="J637" s="78"/>
      <c r="K637" s="78"/>
      <c r="L637" s="78"/>
      <c r="M637" s="78"/>
      <c r="N637" s="78"/>
      <c r="O637" s="78"/>
      <c r="P637" s="114"/>
      <c r="U637" s="1"/>
    </row>
    <row r="638" spans="1:21" ht="12.75" x14ac:dyDescent="0.2">
      <c r="A638" s="104"/>
      <c r="B638" s="72"/>
      <c r="C638" s="73"/>
      <c r="D638" s="74"/>
      <c r="E638" s="75"/>
      <c r="F638" s="105"/>
      <c r="G638" s="113"/>
      <c r="H638" s="76"/>
      <c r="I638" s="77"/>
      <c r="J638" s="78"/>
      <c r="K638" s="78"/>
      <c r="L638" s="78"/>
      <c r="M638" s="78"/>
      <c r="N638" s="78"/>
      <c r="O638" s="78"/>
      <c r="P638" s="114"/>
      <c r="U638" s="1"/>
    </row>
    <row r="639" spans="1:21" ht="12.75" x14ac:dyDescent="0.2">
      <c r="A639" s="104"/>
      <c r="B639" s="72"/>
      <c r="C639" s="73"/>
      <c r="D639" s="74"/>
      <c r="E639" s="75"/>
      <c r="F639" s="105"/>
      <c r="G639" s="113"/>
      <c r="H639" s="76"/>
      <c r="I639" s="77"/>
      <c r="J639" s="78"/>
      <c r="K639" s="78"/>
      <c r="L639" s="78"/>
      <c r="M639" s="78"/>
      <c r="N639" s="78"/>
      <c r="O639" s="78"/>
      <c r="P639" s="114"/>
      <c r="U639" s="1"/>
    </row>
    <row r="640" spans="1:21" ht="12.75" x14ac:dyDescent="0.2">
      <c r="A640" s="104"/>
      <c r="B640" s="72"/>
      <c r="C640" s="73"/>
      <c r="D640" s="74"/>
      <c r="E640" s="75"/>
      <c r="F640" s="105"/>
      <c r="G640" s="113"/>
      <c r="H640" s="76"/>
      <c r="I640" s="77"/>
      <c r="J640" s="78"/>
      <c r="K640" s="78"/>
      <c r="L640" s="78"/>
      <c r="M640" s="78"/>
      <c r="N640" s="78"/>
      <c r="O640" s="78"/>
      <c r="P640" s="114"/>
      <c r="U640" s="1"/>
    </row>
    <row r="641" spans="1:21" ht="12.75" x14ac:dyDescent="0.2">
      <c r="A641" s="104"/>
      <c r="B641" s="72"/>
      <c r="C641" s="73"/>
      <c r="D641" s="74"/>
      <c r="E641" s="75"/>
      <c r="F641" s="105"/>
      <c r="G641" s="113"/>
      <c r="H641" s="76"/>
      <c r="I641" s="77"/>
      <c r="J641" s="78"/>
      <c r="K641" s="78"/>
      <c r="L641" s="78"/>
      <c r="M641" s="78"/>
      <c r="N641" s="78"/>
      <c r="O641" s="78"/>
      <c r="P641" s="114"/>
      <c r="U641" s="1"/>
    </row>
    <row r="642" spans="1:21" ht="12.75" x14ac:dyDescent="0.2">
      <c r="A642" s="104"/>
      <c r="B642" s="72"/>
      <c r="C642" s="73"/>
      <c r="D642" s="74"/>
      <c r="E642" s="75"/>
      <c r="F642" s="105"/>
      <c r="G642" s="113"/>
      <c r="H642" s="76"/>
      <c r="I642" s="77"/>
      <c r="J642" s="78"/>
      <c r="K642" s="78"/>
      <c r="L642" s="78"/>
      <c r="M642" s="78"/>
      <c r="N642" s="78"/>
      <c r="O642" s="78"/>
      <c r="P642" s="114"/>
      <c r="U642" s="1"/>
    </row>
    <row r="643" spans="1:21" ht="12.75" x14ac:dyDescent="0.2">
      <c r="A643" s="104"/>
      <c r="B643" s="72"/>
      <c r="C643" s="73"/>
      <c r="D643" s="74"/>
      <c r="E643" s="75"/>
      <c r="F643" s="105"/>
      <c r="G643" s="113"/>
      <c r="H643" s="76"/>
      <c r="I643" s="77"/>
      <c r="J643" s="78"/>
      <c r="K643" s="78"/>
      <c r="L643" s="78"/>
      <c r="M643" s="78"/>
      <c r="N643" s="78"/>
      <c r="O643" s="78"/>
      <c r="P643" s="114"/>
      <c r="U643" s="1"/>
    </row>
    <row r="644" spans="1:21" ht="12.75" x14ac:dyDescent="0.2">
      <c r="A644" s="104"/>
      <c r="B644" s="72"/>
      <c r="C644" s="73"/>
      <c r="D644" s="74"/>
      <c r="E644" s="75"/>
      <c r="F644" s="105"/>
      <c r="G644" s="113"/>
      <c r="H644" s="76"/>
      <c r="I644" s="77"/>
      <c r="J644" s="78"/>
      <c r="K644" s="78"/>
      <c r="L644" s="78"/>
      <c r="M644" s="78"/>
      <c r="N644" s="78"/>
      <c r="O644" s="78"/>
      <c r="P644" s="114"/>
      <c r="U644" s="1"/>
    </row>
    <row r="645" spans="1:21" ht="12.75" x14ac:dyDescent="0.2">
      <c r="A645" s="104"/>
      <c r="B645" s="72"/>
      <c r="C645" s="73"/>
      <c r="D645" s="74"/>
      <c r="E645" s="75"/>
      <c r="F645" s="105"/>
      <c r="G645" s="113"/>
      <c r="H645" s="76"/>
      <c r="I645" s="77"/>
      <c r="J645" s="78"/>
      <c r="K645" s="78"/>
      <c r="L645" s="78"/>
      <c r="M645" s="78"/>
      <c r="N645" s="78"/>
      <c r="O645" s="78"/>
      <c r="P645" s="114"/>
      <c r="U645" s="1"/>
    </row>
    <row r="646" spans="1:21" ht="12.75" x14ac:dyDescent="0.2">
      <c r="A646" s="104"/>
      <c r="B646" s="72"/>
      <c r="C646" s="73"/>
      <c r="D646" s="74"/>
      <c r="E646" s="75"/>
      <c r="F646" s="105"/>
      <c r="G646" s="113"/>
      <c r="H646" s="76"/>
      <c r="I646" s="77"/>
      <c r="J646" s="78"/>
      <c r="K646" s="78"/>
      <c r="L646" s="78"/>
      <c r="M646" s="78"/>
      <c r="N646" s="78"/>
      <c r="O646" s="78"/>
      <c r="P646" s="114"/>
      <c r="U646" s="1"/>
    </row>
    <row r="647" spans="1:21" ht="12.75" x14ac:dyDescent="0.2">
      <c r="A647" s="104"/>
      <c r="B647" s="72"/>
      <c r="C647" s="73"/>
      <c r="D647" s="74"/>
      <c r="E647" s="75"/>
      <c r="F647" s="105"/>
      <c r="G647" s="113"/>
      <c r="H647" s="76"/>
      <c r="I647" s="77"/>
      <c r="J647" s="78"/>
      <c r="K647" s="78"/>
      <c r="L647" s="78"/>
      <c r="M647" s="78"/>
      <c r="N647" s="78"/>
      <c r="O647" s="78"/>
      <c r="P647" s="114"/>
      <c r="U647" s="1"/>
    </row>
    <row r="648" spans="1:21" ht="12.75" x14ac:dyDescent="0.2">
      <c r="A648" s="104"/>
      <c r="B648" s="72"/>
      <c r="C648" s="73"/>
      <c r="D648" s="74"/>
      <c r="E648" s="75"/>
      <c r="F648" s="105"/>
      <c r="G648" s="113"/>
      <c r="H648" s="76"/>
      <c r="I648" s="77"/>
      <c r="J648" s="78"/>
      <c r="K648" s="78"/>
      <c r="L648" s="78"/>
      <c r="M648" s="78"/>
      <c r="N648" s="78"/>
      <c r="O648" s="78"/>
      <c r="P648" s="114"/>
      <c r="U648" s="1"/>
    </row>
    <row r="649" spans="1:21" ht="12.75" x14ac:dyDescent="0.2">
      <c r="A649" s="104"/>
      <c r="B649" s="72"/>
      <c r="C649" s="73"/>
      <c r="D649" s="74"/>
      <c r="E649" s="75"/>
      <c r="F649" s="105"/>
      <c r="G649" s="113"/>
      <c r="H649" s="76"/>
      <c r="I649" s="77"/>
      <c r="J649" s="78"/>
      <c r="K649" s="78"/>
      <c r="L649" s="78"/>
      <c r="M649" s="78"/>
      <c r="N649" s="78"/>
      <c r="O649" s="78"/>
      <c r="P649" s="114"/>
      <c r="U649" s="1"/>
    </row>
    <row r="650" spans="1:21" ht="12.75" x14ac:dyDescent="0.2">
      <c r="A650" s="104"/>
      <c r="B650" s="72"/>
      <c r="C650" s="73"/>
      <c r="D650" s="74"/>
      <c r="E650" s="75"/>
      <c r="F650" s="105"/>
      <c r="G650" s="113"/>
      <c r="H650" s="76"/>
      <c r="I650" s="77"/>
      <c r="J650" s="78"/>
      <c r="K650" s="78"/>
      <c r="L650" s="78"/>
      <c r="M650" s="78"/>
      <c r="N650" s="78"/>
      <c r="O650" s="78"/>
      <c r="P650" s="114"/>
      <c r="U650" s="1"/>
    </row>
    <row r="651" spans="1:21" ht="12.75" x14ac:dyDescent="0.2">
      <c r="A651" s="104"/>
      <c r="B651" s="72"/>
      <c r="C651" s="73"/>
      <c r="D651" s="74"/>
      <c r="E651" s="75"/>
      <c r="F651" s="105"/>
      <c r="G651" s="113"/>
      <c r="H651" s="76"/>
      <c r="I651" s="77"/>
      <c r="J651" s="78"/>
      <c r="K651" s="78"/>
      <c r="L651" s="78"/>
      <c r="M651" s="78"/>
      <c r="N651" s="78"/>
      <c r="O651" s="78"/>
      <c r="P651" s="114"/>
      <c r="U651" s="1"/>
    </row>
    <row r="652" spans="1:21" ht="12.75" x14ac:dyDescent="0.2">
      <c r="A652" s="104"/>
      <c r="B652" s="72"/>
      <c r="C652" s="73"/>
      <c r="D652" s="74"/>
      <c r="E652" s="75"/>
      <c r="F652" s="105"/>
      <c r="G652" s="113"/>
      <c r="H652" s="76"/>
      <c r="I652" s="77"/>
      <c r="J652" s="78"/>
      <c r="K652" s="78"/>
      <c r="L652" s="78"/>
      <c r="M652" s="78"/>
      <c r="N652" s="78"/>
      <c r="O652" s="78"/>
      <c r="P652" s="114"/>
      <c r="U652" s="1"/>
    </row>
    <row r="653" spans="1:21" ht="12.75" x14ac:dyDescent="0.2">
      <c r="A653" s="104"/>
      <c r="B653" s="72"/>
      <c r="C653" s="73"/>
      <c r="D653" s="74"/>
      <c r="E653" s="75"/>
      <c r="F653" s="105"/>
      <c r="G653" s="113"/>
      <c r="H653" s="76"/>
      <c r="I653" s="77"/>
      <c r="J653" s="78"/>
      <c r="K653" s="78"/>
      <c r="L653" s="78"/>
      <c r="M653" s="78"/>
      <c r="N653" s="78"/>
      <c r="O653" s="78"/>
      <c r="P653" s="114"/>
      <c r="U653" s="1"/>
    </row>
    <row r="654" spans="1:21" ht="12.75" x14ac:dyDescent="0.2">
      <c r="A654" s="104"/>
      <c r="B654" s="72"/>
      <c r="C654" s="73"/>
      <c r="D654" s="74"/>
      <c r="E654" s="75"/>
      <c r="F654" s="105"/>
      <c r="G654" s="113"/>
      <c r="H654" s="76"/>
      <c r="I654" s="77"/>
      <c r="J654" s="78"/>
      <c r="K654" s="78"/>
      <c r="L654" s="78"/>
      <c r="M654" s="78"/>
      <c r="N654" s="78"/>
      <c r="O654" s="78"/>
      <c r="P654" s="114"/>
      <c r="U654" s="1"/>
    </row>
    <row r="655" spans="1:21" ht="12.75" x14ac:dyDescent="0.2">
      <c r="A655" s="104"/>
      <c r="B655" s="72"/>
      <c r="C655" s="73"/>
      <c r="D655" s="74"/>
      <c r="E655" s="75"/>
      <c r="F655" s="105"/>
      <c r="G655" s="113"/>
      <c r="H655" s="76"/>
      <c r="I655" s="77"/>
      <c r="J655" s="78"/>
      <c r="K655" s="78"/>
      <c r="L655" s="78"/>
      <c r="M655" s="78"/>
      <c r="N655" s="78"/>
      <c r="O655" s="78"/>
      <c r="P655" s="114"/>
      <c r="U655" s="1"/>
    </row>
    <row r="656" spans="1:21" ht="12.75" x14ac:dyDescent="0.2">
      <c r="A656" s="104"/>
      <c r="B656" s="72"/>
      <c r="C656" s="73"/>
      <c r="D656" s="74"/>
      <c r="E656" s="75"/>
      <c r="F656" s="105"/>
      <c r="G656" s="113"/>
      <c r="H656" s="76"/>
      <c r="I656" s="77"/>
      <c r="J656" s="78"/>
      <c r="K656" s="78"/>
      <c r="L656" s="78"/>
      <c r="M656" s="78"/>
      <c r="N656" s="78"/>
      <c r="O656" s="78"/>
      <c r="P656" s="114"/>
      <c r="U656" s="1"/>
    </row>
    <row r="657" spans="1:21" ht="12.75" x14ac:dyDescent="0.2">
      <c r="A657" s="104"/>
      <c r="B657" s="72"/>
      <c r="C657" s="73"/>
      <c r="D657" s="74"/>
      <c r="E657" s="75"/>
      <c r="F657" s="105"/>
      <c r="G657" s="113"/>
      <c r="H657" s="76"/>
      <c r="I657" s="77"/>
      <c r="J657" s="78"/>
      <c r="K657" s="78"/>
      <c r="L657" s="78"/>
      <c r="M657" s="78"/>
      <c r="N657" s="78"/>
      <c r="O657" s="78"/>
      <c r="P657" s="114"/>
      <c r="U657" s="1"/>
    </row>
    <row r="658" spans="1:21" ht="12.75" x14ac:dyDescent="0.2">
      <c r="A658" s="104"/>
      <c r="B658" s="72"/>
      <c r="C658" s="73"/>
      <c r="D658" s="74"/>
      <c r="E658" s="75"/>
      <c r="F658" s="105"/>
      <c r="G658" s="113"/>
      <c r="H658" s="76"/>
      <c r="I658" s="77"/>
      <c r="J658" s="78"/>
      <c r="K658" s="78"/>
      <c r="L658" s="78"/>
      <c r="M658" s="78"/>
      <c r="N658" s="78"/>
      <c r="O658" s="78"/>
      <c r="P658" s="114"/>
      <c r="U658" s="1"/>
    </row>
    <row r="659" spans="1:21" ht="12.75" x14ac:dyDescent="0.2">
      <c r="A659" s="104"/>
      <c r="B659" s="72"/>
      <c r="C659" s="73"/>
      <c r="D659" s="74"/>
      <c r="E659" s="75"/>
      <c r="F659" s="105"/>
      <c r="G659" s="113"/>
      <c r="H659" s="76"/>
      <c r="I659" s="77"/>
      <c r="J659" s="78"/>
      <c r="K659" s="78"/>
      <c r="L659" s="78"/>
      <c r="M659" s="78"/>
      <c r="N659" s="78"/>
      <c r="O659" s="78"/>
      <c r="P659" s="114"/>
      <c r="U659" s="1"/>
    </row>
    <row r="660" spans="1:21" ht="12.75" x14ac:dyDescent="0.2">
      <c r="A660" s="104"/>
      <c r="B660" s="72"/>
      <c r="C660" s="73"/>
      <c r="D660" s="74"/>
      <c r="E660" s="75"/>
      <c r="F660" s="105"/>
      <c r="G660" s="113"/>
      <c r="H660" s="76"/>
      <c r="I660" s="77"/>
      <c r="J660" s="78"/>
      <c r="K660" s="78"/>
      <c r="L660" s="78"/>
      <c r="M660" s="78"/>
      <c r="N660" s="78"/>
      <c r="O660" s="78"/>
      <c r="P660" s="114"/>
      <c r="U660" s="1"/>
    </row>
    <row r="661" spans="1:21" ht="12.75" x14ac:dyDescent="0.2">
      <c r="A661" s="104"/>
      <c r="B661" s="72"/>
      <c r="C661" s="73"/>
      <c r="D661" s="74"/>
      <c r="E661" s="75"/>
      <c r="F661" s="105"/>
      <c r="G661" s="113"/>
      <c r="H661" s="76"/>
      <c r="I661" s="77"/>
      <c r="J661" s="78"/>
      <c r="K661" s="78"/>
      <c r="L661" s="78"/>
      <c r="M661" s="78"/>
      <c r="N661" s="78"/>
      <c r="O661" s="78"/>
      <c r="P661" s="114"/>
      <c r="U661" s="1"/>
    </row>
    <row r="662" spans="1:21" ht="12.75" x14ac:dyDescent="0.2">
      <c r="A662" s="104"/>
      <c r="B662" s="72"/>
      <c r="C662" s="73"/>
      <c r="D662" s="74"/>
      <c r="E662" s="75"/>
      <c r="F662" s="105"/>
      <c r="G662" s="113"/>
      <c r="H662" s="76"/>
      <c r="I662" s="77"/>
      <c r="J662" s="78"/>
      <c r="K662" s="78"/>
      <c r="L662" s="78"/>
      <c r="M662" s="78"/>
      <c r="N662" s="78"/>
      <c r="O662" s="78"/>
      <c r="P662" s="114"/>
      <c r="U662" s="1"/>
    </row>
    <row r="663" spans="1:21" ht="12.75" x14ac:dyDescent="0.2">
      <c r="A663" s="104"/>
      <c r="B663" s="72"/>
      <c r="C663" s="73"/>
      <c r="D663" s="74"/>
      <c r="E663" s="75"/>
      <c r="F663" s="105"/>
      <c r="G663" s="113"/>
      <c r="H663" s="76"/>
      <c r="I663" s="77"/>
      <c r="J663" s="78"/>
      <c r="K663" s="78"/>
      <c r="L663" s="78"/>
      <c r="M663" s="78"/>
      <c r="N663" s="78"/>
      <c r="O663" s="78"/>
      <c r="P663" s="114"/>
      <c r="U663" s="1"/>
    </row>
    <row r="664" spans="1:21" ht="12.75" x14ac:dyDescent="0.2">
      <c r="A664" s="104"/>
      <c r="B664" s="72"/>
      <c r="C664" s="73"/>
      <c r="D664" s="74"/>
      <c r="E664" s="75"/>
      <c r="F664" s="105"/>
      <c r="G664" s="113"/>
      <c r="H664" s="76"/>
      <c r="I664" s="77"/>
      <c r="J664" s="78"/>
      <c r="K664" s="78"/>
      <c r="L664" s="78"/>
      <c r="M664" s="78"/>
      <c r="N664" s="78"/>
      <c r="O664" s="78"/>
      <c r="P664" s="114"/>
      <c r="U664" s="1"/>
    </row>
    <row r="665" spans="1:21" ht="12.75" x14ac:dyDescent="0.2">
      <c r="A665" s="104"/>
      <c r="B665" s="72"/>
      <c r="C665" s="73"/>
      <c r="D665" s="74"/>
      <c r="E665" s="75"/>
      <c r="F665" s="105"/>
      <c r="G665" s="113"/>
      <c r="H665" s="76"/>
      <c r="I665" s="77"/>
      <c r="J665" s="78"/>
      <c r="K665" s="78"/>
      <c r="L665" s="78"/>
      <c r="M665" s="78"/>
      <c r="N665" s="78"/>
      <c r="O665" s="78"/>
      <c r="P665" s="114"/>
      <c r="U665" s="1"/>
    </row>
    <row r="666" spans="1:21" ht="12.75" x14ac:dyDescent="0.2">
      <c r="A666" s="104"/>
      <c r="B666" s="72"/>
      <c r="C666" s="73"/>
      <c r="D666" s="74"/>
      <c r="E666" s="75"/>
      <c r="F666" s="105"/>
      <c r="G666" s="113"/>
      <c r="H666" s="76"/>
      <c r="I666" s="77"/>
      <c r="J666" s="78"/>
      <c r="K666" s="78"/>
      <c r="L666" s="78"/>
      <c r="M666" s="78"/>
      <c r="N666" s="78"/>
      <c r="O666" s="78"/>
      <c r="P666" s="114"/>
      <c r="U666" s="1"/>
    </row>
    <row r="667" spans="1:21" ht="12.75" x14ac:dyDescent="0.2">
      <c r="A667" s="104"/>
      <c r="B667" s="72"/>
      <c r="C667" s="73"/>
      <c r="D667" s="74"/>
      <c r="E667" s="75"/>
      <c r="F667" s="105"/>
      <c r="G667" s="113"/>
      <c r="H667" s="76"/>
      <c r="I667" s="77"/>
      <c r="J667" s="78"/>
      <c r="K667" s="78"/>
      <c r="L667" s="78"/>
      <c r="M667" s="78"/>
      <c r="N667" s="78"/>
      <c r="O667" s="78"/>
      <c r="P667" s="114"/>
      <c r="U667" s="1"/>
    </row>
    <row r="668" spans="1:21" ht="12.75" x14ac:dyDescent="0.2">
      <c r="A668" s="104"/>
      <c r="B668" s="72"/>
      <c r="C668" s="73"/>
      <c r="D668" s="74"/>
      <c r="E668" s="75"/>
      <c r="F668" s="105"/>
      <c r="G668" s="113"/>
      <c r="H668" s="76"/>
      <c r="I668" s="77"/>
      <c r="J668" s="78"/>
      <c r="K668" s="78"/>
      <c r="L668" s="78"/>
      <c r="M668" s="78"/>
      <c r="N668" s="78"/>
      <c r="O668" s="78"/>
      <c r="P668" s="114"/>
      <c r="U668" s="1"/>
    </row>
    <row r="669" spans="1:21" ht="12.75" x14ac:dyDescent="0.2">
      <c r="A669" s="104"/>
      <c r="B669" s="72"/>
      <c r="C669" s="73"/>
      <c r="D669" s="74"/>
      <c r="E669" s="75"/>
      <c r="F669" s="105"/>
      <c r="G669" s="113"/>
      <c r="H669" s="76"/>
      <c r="I669" s="77"/>
      <c r="J669" s="78"/>
      <c r="K669" s="78"/>
      <c r="L669" s="78"/>
      <c r="M669" s="78"/>
      <c r="N669" s="78"/>
      <c r="O669" s="78"/>
      <c r="P669" s="114"/>
      <c r="U669" s="1"/>
    </row>
    <row r="670" spans="1:21" ht="12.75" x14ac:dyDescent="0.2">
      <c r="A670" s="104"/>
      <c r="B670" s="72"/>
      <c r="C670" s="73"/>
      <c r="D670" s="74"/>
      <c r="E670" s="75"/>
      <c r="F670" s="105"/>
      <c r="G670" s="113"/>
      <c r="H670" s="76"/>
      <c r="I670" s="77"/>
      <c r="J670" s="78"/>
      <c r="K670" s="78"/>
      <c r="L670" s="78"/>
      <c r="M670" s="78"/>
      <c r="N670" s="78"/>
      <c r="O670" s="78"/>
      <c r="P670" s="114"/>
      <c r="U670" s="1"/>
    </row>
    <row r="671" spans="1:21" ht="12.75" x14ac:dyDescent="0.2">
      <c r="A671" s="104"/>
      <c r="B671" s="72"/>
      <c r="C671" s="73"/>
      <c r="D671" s="74"/>
      <c r="E671" s="75"/>
      <c r="F671" s="105"/>
      <c r="G671" s="113"/>
      <c r="H671" s="76"/>
      <c r="I671" s="77"/>
      <c r="J671" s="78"/>
      <c r="K671" s="78"/>
      <c r="L671" s="78"/>
      <c r="M671" s="78"/>
      <c r="N671" s="78"/>
      <c r="O671" s="78"/>
      <c r="P671" s="114"/>
      <c r="U671" s="1"/>
    </row>
    <row r="672" spans="1:21" ht="12.75" x14ac:dyDescent="0.2">
      <c r="A672" s="104"/>
      <c r="B672" s="72"/>
      <c r="C672" s="73"/>
      <c r="D672" s="74"/>
      <c r="E672" s="75"/>
      <c r="F672" s="105"/>
      <c r="G672" s="113"/>
      <c r="H672" s="76"/>
      <c r="I672" s="77"/>
      <c r="J672" s="78"/>
      <c r="K672" s="78"/>
      <c r="L672" s="78"/>
      <c r="M672" s="78"/>
      <c r="N672" s="78"/>
      <c r="O672" s="78"/>
      <c r="P672" s="114"/>
      <c r="U672" s="1"/>
    </row>
    <row r="673" spans="1:21" ht="12.75" x14ac:dyDescent="0.2">
      <c r="A673" s="104"/>
      <c r="B673" s="72"/>
      <c r="C673" s="73"/>
      <c r="D673" s="74"/>
      <c r="E673" s="75"/>
      <c r="F673" s="105"/>
      <c r="G673" s="113"/>
      <c r="H673" s="76"/>
      <c r="I673" s="77"/>
      <c r="J673" s="78"/>
      <c r="K673" s="78"/>
      <c r="L673" s="78"/>
      <c r="M673" s="78"/>
      <c r="N673" s="78"/>
      <c r="O673" s="78"/>
      <c r="P673" s="114"/>
      <c r="U673" s="1"/>
    </row>
    <row r="674" spans="1:21" ht="12.75" x14ac:dyDescent="0.2">
      <c r="U674" s="1"/>
    </row>
  </sheetData>
  <mergeCells count="4">
    <mergeCell ref="R1:S1"/>
    <mergeCell ref="R5:S5"/>
    <mergeCell ref="R12:S12"/>
    <mergeCell ref="R16:S16"/>
  </mergeCells>
  <phoneticPr fontId="4" type="noConversion"/>
  <conditionalFormatting sqref="S2">
    <cfRule type="cellIs" dxfId="2" priority="1" operator="greaterThan">
      <formula>0.99</formula>
    </cfRule>
  </conditionalFormatting>
  <conditionalFormatting sqref="S2:S4">
    <cfRule type="cellIs" dxfId="1" priority="2" operator="lessThan">
      <formula>0</formula>
    </cfRule>
  </conditionalFormatting>
  <pageMargins left="0.7" right="0.7" top="0.75" bottom="0.75" header="0.3" footer="0.3"/>
  <pageSetup paperSize="9" orientation="portrait" horizontalDpi="300" verticalDpi="3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F4E82-7947-45CE-ADE6-E866FA341BEF}">
  <sheetPr>
    <tabColor theme="9" tint="0.59999389629810485"/>
    <pageSetUpPr fitToPage="1"/>
  </sheetPr>
  <dimension ref="A1:O182"/>
  <sheetViews>
    <sheetView zoomScaleNormal="100" workbookViewId="0">
      <selection activeCell="Q13" sqref="Q13"/>
    </sheetView>
  </sheetViews>
  <sheetFormatPr defaultRowHeight="12.75" x14ac:dyDescent="0.2"/>
  <cols>
    <col min="1" max="13" width="13.7109375" style="56" customWidth="1"/>
    <col min="14" max="14" width="9.140625" style="56"/>
    <col min="15" max="17" width="15.42578125" style="56" customWidth="1"/>
    <col min="18" max="16384" width="9.140625" style="56"/>
  </cols>
  <sheetData>
    <row r="1" spans="1:15" x14ac:dyDescent="0.2">
      <c r="A1" s="201"/>
      <c r="B1" s="202"/>
      <c r="C1" s="202"/>
      <c r="D1" s="202"/>
      <c r="E1" s="202"/>
      <c r="F1" s="202"/>
      <c r="G1" s="202"/>
      <c r="H1" s="202"/>
      <c r="I1" s="203"/>
      <c r="J1" s="202"/>
      <c r="K1" s="202"/>
      <c r="L1" s="202"/>
      <c r="M1" s="202"/>
      <c r="N1" s="202"/>
      <c r="O1" s="204"/>
    </row>
    <row r="2" spans="1:15" x14ac:dyDescent="0.2">
      <c r="A2" s="205"/>
      <c r="B2" s="206"/>
      <c r="C2" s="206"/>
      <c r="D2" s="206"/>
      <c r="E2" s="206"/>
      <c r="F2" s="206"/>
      <c r="G2" s="206"/>
      <c r="H2" s="206"/>
      <c r="I2" s="206"/>
      <c r="J2" s="206"/>
      <c r="K2" s="206"/>
      <c r="L2" s="206"/>
      <c r="M2" s="206"/>
      <c r="N2" s="206"/>
      <c r="O2" s="207"/>
    </row>
    <row r="3" spans="1:15" x14ac:dyDescent="0.2">
      <c r="A3" s="205"/>
      <c r="B3" s="206"/>
      <c r="C3" s="206"/>
      <c r="D3" s="206"/>
      <c r="E3" s="206"/>
      <c r="F3" s="206"/>
      <c r="G3" s="206"/>
      <c r="H3" s="206"/>
      <c r="I3" s="206"/>
      <c r="J3" s="206"/>
      <c r="K3" s="206"/>
      <c r="L3" s="206"/>
      <c r="M3" s="206"/>
      <c r="N3" s="206"/>
      <c r="O3" s="207"/>
    </row>
    <row r="4" spans="1:15" x14ac:dyDescent="0.2">
      <c r="A4" s="205"/>
      <c r="B4" s="206"/>
      <c r="C4" s="206"/>
      <c r="D4" s="206"/>
      <c r="E4" s="206"/>
      <c r="F4" s="206"/>
      <c r="G4" s="206"/>
      <c r="H4" s="206"/>
      <c r="I4" s="206"/>
      <c r="J4" s="206"/>
      <c r="K4" s="206"/>
      <c r="L4" s="206"/>
      <c r="M4" s="206"/>
      <c r="N4" s="206"/>
      <c r="O4" s="207"/>
    </row>
    <row r="5" spans="1:15" x14ac:dyDescent="0.2">
      <c r="A5" s="205"/>
      <c r="B5" s="206"/>
      <c r="C5" s="206"/>
      <c r="D5" s="206"/>
      <c r="E5" s="206"/>
      <c r="F5" s="206"/>
      <c r="G5" s="206"/>
      <c r="H5" s="206"/>
      <c r="I5" s="206"/>
      <c r="J5" s="206"/>
      <c r="K5" s="206"/>
      <c r="L5" s="206"/>
      <c r="M5" s="206"/>
      <c r="N5" s="206"/>
      <c r="O5" s="207"/>
    </row>
    <row r="6" spans="1:15" x14ac:dyDescent="0.2">
      <c r="A6" s="205"/>
      <c r="B6" s="206"/>
      <c r="C6" s="206"/>
      <c r="D6" s="206"/>
      <c r="E6" s="206"/>
      <c r="F6" s="206"/>
      <c r="G6" s="206"/>
      <c r="H6" s="206"/>
      <c r="I6" s="206"/>
      <c r="J6" s="206"/>
      <c r="K6" s="206"/>
      <c r="L6" s="206"/>
      <c r="M6" s="206"/>
      <c r="N6" s="206"/>
      <c r="O6" s="207"/>
    </row>
    <row r="7" spans="1:15" x14ac:dyDescent="0.2">
      <c r="A7" s="205"/>
      <c r="B7" s="206"/>
      <c r="C7" s="206"/>
      <c r="D7" s="206"/>
      <c r="E7" s="206"/>
      <c r="F7" s="206"/>
      <c r="G7" s="206"/>
      <c r="H7" s="206"/>
      <c r="I7" s="206"/>
      <c r="J7" s="206"/>
      <c r="K7" s="206"/>
      <c r="L7" s="206"/>
      <c r="M7" s="206"/>
      <c r="N7" s="206"/>
      <c r="O7" s="207"/>
    </row>
    <row r="8" spans="1:15" x14ac:dyDescent="0.2">
      <c r="A8" s="205"/>
      <c r="B8" s="206"/>
      <c r="C8" s="206"/>
      <c r="D8" s="206"/>
      <c r="E8" s="206"/>
      <c r="F8" s="206"/>
      <c r="G8" s="206"/>
      <c r="H8" s="206"/>
      <c r="I8" s="206"/>
      <c r="J8" s="206"/>
      <c r="K8" s="206"/>
      <c r="L8" s="206"/>
      <c r="M8" s="206"/>
      <c r="N8" s="206"/>
      <c r="O8" s="207"/>
    </row>
    <row r="9" spans="1:15" x14ac:dyDescent="0.2">
      <c r="A9" s="205"/>
      <c r="B9" s="206"/>
      <c r="C9" s="206"/>
      <c r="D9" s="206"/>
      <c r="E9" s="206"/>
      <c r="F9" s="206"/>
      <c r="G9" s="206"/>
      <c r="H9" s="206"/>
      <c r="I9" s="206"/>
      <c r="J9" s="206"/>
      <c r="K9" s="206"/>
      <c r="L9" s="206"/>
      <c r="M9" s="206"/>
      <c r="N9" s="206"/>
      <c r="O9" s="207"/>
    </row>
    <row r="10" spans="1:15" x14ac:dyDescent="0.2">
      <c r="A10" s="205"/>
      <c r="B10" s="206"/>
      <c r="C10" s="206"/>
      <c r="D10" s="206"/>
      <c r="E10" s="206"/>
      <c r="F10" s="206"/>
      <c r="G10" s="206"/>
      <c r="H10" s="206"/>
      <c r="I10" s="206"/>
      <c r="J10" s="206"/>
      <c r="K10" s="206"/>
      <c r="L10" s="206"/>
      <c r="M10" s="206"/>
      <c r="N10" s="206"/>
      <c r="O10" s="207"/>
    </row>
    <row r="11" spans="1:15" x14ac:dyDescent="0.2">
      <c r="A11" s="205"/>
      <c r="B11" s="206"/>
      <c r="C11" s="206"/>
      <c r="D11" s="206"/>
      <c r="E11" s="206"/>
      <c r="F11" s="206"/>
      <c r="G11" s="206"/>
      <c r="H11" s="206"/>
      <c r="I11" s="206"/>
      <c r="J11" s="206"/>
      <c r="K11" s="206"/>
      <c r="L11" s="206"/>
      <c r="M11" s="206"/>
      <c r="N11" s="206"/>
      <c r="O11" s="207"/>
    </row>
    <row r="12" spans="1:15" x14ac:dyDescent="0.2">
      <c r="A12" s="205"/>
      <c r="B12" s="206"/>
      <c r="C12" s="206"/>
      <c r="D12" s="206"/>
      <c r="E12" s="206"/>
      <c r="F12" s="206"/>
      <c r="G12" s="206"/>
      <c r="H12" s="206"/>
      <c r="I12" s="206"/>
      <c r="J12" s="206"/>
      <c r="K12" s="206"/>
      <c r="L12" s="206"/>
      <c r="M12" s="206"/>
      <c r="N12" s="206"/>
      <c r="O12" s="207"/>
    </row>
    <row r="13" spans="1:15" x14ac:dyDescent="0.2">
      <c r="A13" s="205"/>
      <c r="B13" s="206"/>
      <c r="C13" s="206"/>
      <c r="D13" s="206"/>
      <c r="E13" s="206"/>
      <c r="F13" s="206"/>
      <c r="G13" s="206"/>
      <c r="H13" s="206"/>
      <c r="I13" s="206"/>
      <c r="J13" s="206"/>
      <c r="K13" s="206"/>
      <c r="L13" s="206"/>
      <c r="M13" s="206"/>
      <c r="N13" s="206"/>
      <c r="O13" s="207"/>
    </row>
    <row r="14" spans="1:15" x14ac:dyDescent="0.2">
      <c r="A14" s="205"/>
      <c r="B14" s="206"/>
      <c r="C14" s="206"/>
      <c r="D14" s="206"/>
      <c r="E14" s="206"/>
      <c r="F14" s="206"/>
      <c r="G14" s="206"/>
      <c r="H14" s="206"/>
      <c r="I14" s="206"/>
      <c r="J14" s="206"/>
      <c r="K14" s="206"/>
      <c r="L14" s="206"/>
      <c r="M14" s="206"/>
      <c r="N14" s="206"/>
      <c r="O14" s="207"/>
    </row>
    <row r="15" spans="1:15" x14ac:dyDescent="0.2">
      <c r="A15" s="205"/>
      <c r="B15" s="206"/>
      <c r="C15" s="206"/>
      <c r="D15" s="206"/>
      <c r="E15" s="206"/>
      <c r="F15" s="206"/>
      <c r="G15" s="206"/>
      <c r="H15" s="206"/>
      <c r="I15" s="206"/>
      <c r="J15" s="206"/>
      <c r="K15" s="206"/>
      <c r="L15" s="206"/>
      <c r="M15" s="206"/>
      <c r="N15" s="206"/>
      <c r="O15" s="207"/>
    </row>
    <row r="16" spans="1:15" x14ac:dyDescent="0.2">
      <c r="A16" s="205"/>
      <c r="B16" s="206"/>
      <c r="C16" s="206"/>
      <c r="D16" s="206"/>
      <c r="E16" s="206"/>
      <c r="F16" s="206"/>
      <c r="G16" s="206"/>
      <c r="H16" s="206"/>
      <c r="I16" s="206"/>
      <c r="J16" s="206"/>
      <c r="K16" s="206"/>
      <c r="L16" s="206"/>
      <c r="M16" s="206"/>
      <c r="N16" s="206"/>
      <c r="O16" s="207"/>
    </row>
    <row r="17" spans="1:15" x14ac:dyDescent="0.2">
      <c r="A17" s="205"/>
      <c r="B17" s="206"/>
      <c r="C17" s="206"/>
      <c r="D17" s="206"/>
      <c r="E17" s="206"/>
      <c r="F17" s="206"/>
      <c r="G17" s="206"/>
      <c r="H17" s="206"/>
      <c r="I17" s="206"/>
      <c r="J17" s="206"/>
      <c r="K17" s="206"/>
      <c r="L17" s="206"/>
      <c r="M17" s="206"/>
      <c r="N17" s="206"/>
      <c r="O17" s="207"/>
    </row>
    <row r="18" spans="1:15" x14ac:dyDescent="0.2">
      <c r="A18" s="205"/>
      <c r="B18" s="206"/>
      <c r="C18" s="206"/>
      <c r="D18" s="206"/>
      <c r="E18" s="206"/>
      <c r="F18" s="206"/>
      <c r="G18" s="206"/>
      <c r="H18" s="206"/>
      <c r="I18" s="206"/>
      <c r="J18" s="206"/>
      <c r="K18" s="206"/>
      <c r="L18" s="206"/>
      <c r="M18" s="206"/>
      <c r="N18" s="206"/>
      <c r="O18" s="207"/>
    </row>
    <row r="19" spans="1:15" x14ac:dyDescent="0.2">
      <c r="A19" s="205"/>
      <c r="B19" s="206"/>
      <c r="C19" s="206"/>
      <c r="D19" s="206"/>
      <c r="E19" s="206"/>
      <c r="F19" s="206"/>
      <c r="G19" s="206"/>
      <c r="H19" s="206"/>
      <c r="I19" s="206"/>
      <c r="J19" s="206"/>
      <c r="K19" s="206"/>
      <c r="L19" s="206"/>
      <c r="M19" s="206"/>
      <c r="N19" s="206"/>
      <c r="O19" s="207"/>
    </row>
    <row r="20" spans="1:15" x14ac:dyDescent="0.2">
      <c r="A20" s="205"/>
      <c r="B20" s="206"/>
      <c r="C20" s="206"/>
      <c r="D20" s="206"/>
      <c r="E20" s="206"/>
      <c r="F20" s="206"/>
      <c r="G20" s="206"/>
      <c r="H20" s="206"/>
      <c r="I20" s="206"/>
      <c r="J20" s="206"/>
      <c r="K20" s="206"/>
      <c r="L20" s="206"/>
      <c r="M20" s="206"/>
      <c r="N20" s="206"/>
      <c r="O20" s="207"/>
    </row>
    <row r="21" spans="1:15" x14ac:dyDescent="0.2">
      <c r="A21" s="205"/>
      <c r="B21" s="206"/>
      <c r="C21" s="206"/>
      <c r="D21" s="206"/>
      <c r="E21" s="206"/>
      <c r="F21" s="206"/>
      <c r="G21" s="206"/>
      <c r="H21" s="206"/>
      <c r="I21" s="206"/>
      <c r="J21" s="206"/>
      <c r="K21" s="206"/>
      <c r="L21" s="206"/>
      <c r="M21" s="206"/>
      <c r="N21" s="206"/>
      <c r="O21" s="207"/>
    </row>
    <row r="22" spans="1:15" x14ac:dyDescent="0.2">
      <c r="A22" s="205"/>
      <c r="B22" s="206"/>
      <c r="C22" s="206"/>
      <c r="D22" s="206"/>
      <c r="E22" s="206"/>
      <c r="F22" s="206"/>
      <c r="G22" s="206"/>
      <c r="H22" s="206"/>
      <c r="I22" s="206"/>
      <c r="J22" s="206"/>
      <c r="K22" s="206"/>
      <c r="L22" s="206"/>
      <c r="M22" s="206"/>
      <c r="N22" s="206"/>
      <c r="O22" s="207"/>
    </row>
    <row r="23" spans="1:15" x14ac:dyDescent="0.2">
      <c r="A23" s="205"/>
      <c r="B23" s="206"/>
      <c r="C23" s="206"/>
      <c r="D23" s="206"/>
      <c r="E23" s="206"/>
      <c r="F23" s="206"/>
      <c r="G23" s="206"/>
      <c r="H23" s="206"/>
      <c r="I23" s="206"/>
      <c r="J23" s="206"/>
      <c r="K23" s="206"/>
      <c r="L23" s="206"/>
      <c r="M23" s="206"/>
      <c r="N23" s="206"/>
      <c r="O23" s="207"/>
    </row>
    <row r="24" spans="1:15" ht="13.5" thickBot="1" x14ac:dyDescent="0.25">
      <c r="A24" s="205"/>
      <c r="B24" s="206"/>
      <c r="C24" s="206"/>
      <c r="D24" s="206"/>
      <c r="E24" s="206"/>
      <c r="F24" s="206"/>
      <c r="G24" s="206"/>
      <c r="H24" s="206"/>
      <c r="I24" s="206"/>
      <c r="J24" s="206"/>
      <c r="K24" s="206"/>
      <c r="L24" s="206"/>
      <c r="M24" s="206"/>
      <c r="N24" s="206"/>
      <c r="O24" s="207"/>
    </row>
    <row r="25" spans="1:15" ht="13.5" thickBot="1" x14ac:dyDescent="0.25">
      <c r="A25" s="241" t="s">
        <v>143</v>
      </c>
      <c r="B25" s="242"/>
      <c r="C25" s="242"/>
      <c r="D25" s="242"/>
      <c r="E25" s="242"/>
      <c r="F25" s="242"/>
      <c r="G25" s="242"/>
      <c r="H25" s="242"/>
      <c r="I25" s="242"/>
      <c r="J25" s="242"/>
      <c r="K25" s="242"/>
      <c r="L25" s="242"/>
      <c r="M25" s="242"/>
      <c r="N25" s="242"/>
      <c r="O25" s="243"/>
    </row>
    <row r="26" spans="1:15" ht="12.75" customHeight="1" x14ac:dyDescent="0.2">
      <c r="A26" s="229" t="s">
        <v>144</v>
      </c>
      <c r="B26" s="230"/>
      <c r="C26" s="230"/>
      <c r="D26" s="230"/>
      <c r="E26" s="230"/>
      <c r="F26" s="230"/>
      <c r="G26" s="230"/>
      <c r="H26" s="230"/>
      <c r="I26" s="230"/>
      <c r="J26" s="230"/>
      <c r="K26" s="230"/>
      <c r="L26" s="230"/>
      <c r="M26" s="230"/>
      <c r="N26" s="230"/>
      <c r="O26" s="231"/>
    </row>
    <row r="27" spans="1:15" ht="12.75" customHeight="1" x14ac:dyDescent="0.2">
      <c r="A27" s="232"/>
      <c r="B27" s="233"/>
      <c r="C27" s="233"/>
      <c r="D27" s="233"/>
      <c r="E27" s="233"/>
      <c r="F27" s="233"/>
      <c r="G27" s="233"/>
      <c r="H27" s="233"/>
      <c r="I27" s="233"/>
      <c r="J27" s="233"/>
      <c r="K27" s="233"/>
      <c r="L27" s="233"/>
      <c r="M27" s="233"/>
      <c r="N27" s="233"/>
      <c r="O27" s="234"/>
    </row>
    <row r="28" spans="1:15" ht="13.5" customHeight="1" thickBot="1" x14ac:dyDescent="0.25">
      <c r="A28" s="235"/>
      <c r="B28" s="236"/>
      <c r="C28" s="236"/>
      <c r="D28" s="236"/>
      <c r="E28" s="236"/>
      <c r="F28" s="236"/>
      <c r="G28" s="236"/>
      <c r="H28" s="236"/>
      <c r="I28" s="236"/>
      <c r="J28" s="236"/>
      <c r="K28" s="236"/>
      <c r="L28" s="236"/>
      <c r="M28" s="236"/>
      <c r="N28" s="236"/>
      <c r="O28" s="237"/>
    </row>
    <row r="29" spans="1:15" ht="13.5" thickBot="1" x14ac:dyDescent="0.25">
      <c r="A29" s="238" t="s">
        <v>146</v>
      </c>
      <c r="B29" s="239"/>
      <c r="C29" s="239"/>
      <c r="D29" s="239"/>
      <c r="E29" s="239"/>
      <c r="F29" s="239"/>
      <c r="G29" s="239"/>
      <c r="H29" s="239"/>
      <c r="I29" s="239"/>
      <c r="J29" s="239"/>
      <c r="K29" s="239"/>
      <c r="L29" s="239"/>
      <c r="M29" s="239"/>
      <c r="N29" s="239"/>
      <c r="O29" s="240"/>
    </row>
    <row r="30" spans="1:15" ht="12.75" customHeight="1" x14ac:dyDescent="0.2">
      <c r="A30" s="232" t="s">
        <v>145</v>
      </c>
      <c r="B30" s="233"/>
      <c r="C30" s="233"/>
      <c r="D30" s="233"/>
      <c r="E30" s="233"/>
      <c r="F30" s="233"/>
      <c r="G30" s="233"/>
      <c r="H30" s="233"/>
      <c r="I30" s="233"/>
      <c r="J30" s="233"/>
      <c r="K30" s="233"/>
      <c r="L30" s="233"/>
      <c r="M30" s="233"/>
      <c r="N30" s="233"/>
      <c r="O30" s="234"/>
    </row>
    <row r="31" spans="1:15" ht="12.75" customHeight="1" x14ac:dyDescent="0.2">
      <c r="A31" s="232"/>
      <c r="B31" s="233"/>
      <c r="C31" s="233"/>
      <c r="D31" s="233"/>
      <c r="E31" s="233"/>
      <c r="F31" s="233"/>
      <c r="G31" s="233"/>
      <c r="H31" s="233"/>
      <c r="I31" s="233"/>
      <c r="J31" s="233"/>
      <c r="K31" s="233"/>
      <c r="L31" s="233"/>
      <c r="M31" s="233"/>
      <c r="N31" s="233"/>
      <c r="O31" s="234"/>
    </row>
    <row r="32" spans="1:15" ht="13.5" customHeight="1" thickBot="1" x14ac:dyDescent="0.25">
      <c r="A32" s="235"/>
      <c r="B32" s="236"/>
      <c r="C32" s="236"/>
      <c r="D32" s="236"/>
      <c r="E32" s="236"/>
      <c r="F32" s="236"/>
      <c r="G32" s="236"/>
      <c r="H32" s="236"/>
      <c r="I32" s="236"/>
      <c r="J32" s="236"/>
      <c r="K32" s="236"/>
      <c r="L32" s="236"/>
      <c r="M32" s="236"/>
      <c r="N32" s="236"/>
      <c r="O32" s="237"/>
    </row>
    <row r="33" spans="1:15" ht="12.75" customHeight="1" x14ac:dyDescent="0.2">
      <c r="A33" s="217" t="s">
        <v>147</v>
      </c>
      <c r="B33" s="218"/>
      <c r="C33" s="219"/>
      <c r="D33" s="217" t="s">
        <v>148</v>
      </c>
      <c r="E33" s="218"/>
      <c r="F33" s="219"/>
      <c r="G33" s="217" t="s">
        <v>151</v>
      </c>
      <c r="H33" s="218"/>
      <c r="I33" s="219"/>
      <c r="J33" s="217" t="s">
        <v>152</v>
      </c>
      <c r="K33" s="218"/>
      <c r="L33" s="219"/>
      <c r="M33" s="217" t="s">
        <v>155</v>
      </c>
      <c r="N33" s="218"/>
      <c r="O33" s="219"/>
    </row>
    <row r="34" spans="1:15" ht="12.75" customHeight="1" x14ac:dyDescent="0.2">
      <c r="A34" s="220"/>
      <c r="B34" s="221"/>
      <c r="C34" s="222"/>
      <c r="D34" s="220"/>
      <c r="E34" s="221"/>
      <c r="F34" s="222"/>
      <c r="G34" s="220"/>
      <c r="H34" s="221"/>
      <c r="I34" s="222"/>
      <c r="J34" s="220"/>
      <c r="K34" s="221"/>
      <c r="L34" s="222"/>
      <c r="M34" s="220"/>
      <c r="N34" s="221"/>
      <c r="O34" s="222"/>
    </row>
    <row r="35" spans="1:15" ht="12.75" customHeight="1" x14ac:dyDescent="0.2">
      <c r="A35" s="220"/>
      <c r="B35" s="221"/>
      <c r="C35" s="222"/>
      <c r="D35" s="220"/>
      <c r="E35" s="221"/>
      <c r="F35" s="222"/>
      <c r="G35" s="220"/>
      <c r="H35" s="221"/>
      <c r="I35" s="222"/>
      <c r="J35" s="220"/>
      <c r="K35" s="221"/>
      <c r="L35" s="222"/>
      <c r="M35" s="220"/>
      <c r="N35" s="221"/>
      <c r="O35" s="222"/>
    </row>
    <row r="36" spans="1:15" ht="12.75" customHeight="1" x14ac:dyDescent="0.2">
      <c r="A36" s="220"/>
      <c r="B36" s="221"/>
      <c r="C36" s="222"/>
      <c r="D36" s="220"/>
      <c r="E36" s="221"/>
      <c r="F36" s="222"/>
      <c r="G36" s="220"/>
      <c r="H36" s="221"/>
      <c r="I36" s="222"/>
      <c r="J36" s="220"/>
      <c r="K36" s="221"/>
      <c r="L36" s="222"/>
      <c r="M36" s="220"/>
      <c r="N36" s="221"/>
      <c r="O36" s="222"/>
    </row>
    <row r="37" spans="1:15" ht="12.75" customHeight="1" x14ac:dyDescent="0.2">
      <c r="A37" s="220"/>
      <c r="B37" s="221"/>
      <c r="C37" s="222"/>
      <c r="D37" s="220"/>
      <c r="E37" s="221"/>
      <c r="F37" s="222"/>
      <c r="G37" s="220"/>
      <c r="H37" s="221"/>
      <c r="I37" s="222"/>
      <c r="J37" s="220"/>
      <c r="K37" s="221"/>
      <c r="L37" s="222"/>
      <c r="M37" s="220"/>
      <c r="N37" s="221"/>
      <c r="O37" s="222"/>
    </row>
    <row r="38" spans="1:15" ht="12.75" customHeight="1" x14ac:dyDescent="0.2">
      <c r="A38" s="220"/>
      <c r="B38" s="221"/>
      <c r="C38" s="222"/>
      <c r="D38" s="220"/>
      <c r="E38" s="221"/>
      <c r="F38" s="222"/>
      <c r="G38" s="220"/>
      <c r="H38" s="221"/>
      <c r="I38" s="222"/>
      <c r="J38" s="220"/>
      <c r="K38" s="221"/>
      <c r="L38" s="222"/>
      <c r="M38" s="220"/>
      <c r="N38" s="221"/>
      <c r="O38" s="222"/>
    </row>
    <row r="39" spans="1:15" ht="12.75" customHeight="1" x14ac:dyDescent="0.2">
      <c r="A39" s="220"/>
      <c r="B39" s="221"/>
      <c r="C39" s="222"/>
      <c r="D39" s="220"/>
      <c r="E39" s="221"/>
      <c r="F39" s="222"/>
      <c r="G39" s="220"/>
      <c r="H39" s="221"/>
      <c r="I39" s="222"/>
      <c r="J39" s="220"/>
      <c r="K39" s="221"/>
      <c r="L39" s="222"/>
      <c r="M39" s="220"/>
      <c r="N39" s="221"/>
      <c r="O39" s="222"/>
    </row>
    <row r="40" spans="1:15" ht="12.75" customHeight="1" x14ac:dyDescent="0.2">
      <c r="A40" s="220"/>
      <c r="B40" s="221"/>
      <c r="C40" s="222"/>
      <c r="D40" s="220"/>
      <c r="E40" s="221"/>
      <c r="F40" s="222"/>
      <c r="G40" s="220"/>
      <c r="H40" s="221"/>
      <c r="I40" s="222"/>
      <c r="J40" s="220"/>
      <c r="K40" s="221"/>
      <c r="L40" s="222"/>
      <c r="M40" s="220"/>
      <c r="N40" s="221"/>
      <c r="O40" s="222"/>
    </row>
    <row r="41" spans="1:15" ht="12.75" customHeight="1" x14ac:dyDescent="0.2">
      <c r="A41" s="220"/>
      <c r="B41" s="221"/>
      <c r="C41" s="222"/>
      <c r="D41" s="220"/>
      <c r="E41" s="221"/>
      <c r="F41" s="222"/>
      <c r="G41" s="220"/>
      <c r="H41" s="221"/>
      <c r="I41" s="222"/>
      <c r="J41" s="220"/>
      <c r="K41" s="221"/>
      <c r="L41" s="222"/>
      <c r="M41" s="220"/>
      <c r="N41" s="221"/>
      <c r="O41" s="222"/>
    </row>
    <row r="42" spans="1:15" ht="12.75" customHeight="1" thickBot="1" x14ac:dyDescent="0.25">
      <c r="A42" s="220"/>
      <c r="B42" s="221"/>
      <c r="C42" s="222"/>
      <c r="D42" s="220"/>
      <c r="E42" s="221"/>
      <c r="F42" s="222"/>
      <c r="G42" s="220"/>
      <c r="H42" s="221"/>
      <c r="I42" s="222"/>
      <c r="J42" s="220"/>
      <c r="K42" s="221"/>
      <c r="L42" s="222"/>
      <c r="M42" s="220"/>
      <c r="N42" s="221"/>
      <c r="O42" s="222"/>
    </row>
    <row r="43" spans="1:15" ht="12.75" customHeight="1" x14ac:dyDescent="0.2">
      <c r="A43" s="223" t="s">
        <v>149</v>
      </c>
      <c r="B43" s="224"/>
      <c r="C43" s="225"/>
      <c r="D43" s="223" t="s">
        <v>150</v>
      </c>
      <c r="E43" s="224"/>
      <c r="F43" s="225"/>
      <c r="G43" s="223" t="s">
        <v>156</v>
      </c>
      <c r="H43" s="224"/>
      <c r="I43" s="225"/>
      <c r="J43" s="223" t="s">
        <v>153</v>
      </c>
      <c r="K43" s="224"/>
      <c r="L43" s="225"/>
      <c r="M43" s="223" t="s">
        <v>154</v>
      </c>
      <c r="N43" s="224"/>
      <c r="O43" s="225"/>
    </row>
    <row r="44" spans="1:15" ht="13.5" customHeight="1" thickBot="1" x14ac:dyDescent="0.25">
      <c r="A44" s="226"/>
      <c r="B44" s="227"/>
      <c r="C44" s="228"/>
      <c r="D44" s="226"/>
      <c r="E44" s="227"/>
      <c r="F44" s="228"/>
      <c r="G44" s="226"/>
      <c r="H44" s="227"/>
      <c r="I44" s="228"/>
      <c r="J44" s="226"/>
      <c r="K44" s="227"/>
      <c r="L44" s="228"/>
      <c r="M44" s="226"/>
      <c r="N44" s="227"/>
      <c r="O44" s="228"/>
    </row>
    <row r="45" spans="1:15" ht="13.5" thickBot="1" x14ac:dyDescent="0.25">
      <c r="A45" s="244" t="s">
        <v>158</v>
      </c>
      <c r="B45" s="245"/>
      <c r="C45" s="245"/>
      <c r="D45" s="245"/>
      <c r="E45" s="245"/>
      <c r="F45" s="245"/>
      <c r="G45" s="245"/>
      <c r="H45" s="245"/>
      <c r="I45" s="245"/>
      <c r="J45" s="245"/>
      <c r="K45" s="245"/>
      <c r="L45" s="245"/>
      <c r="M45" s="245"/>
      <c r="N45" s="245"/>
      <c r="O45" s="246"/>
    </row>
    <row r="46" spans="1:15" x14ac:dyDescent="0.2">
      <c r="A46" s="229" t="s">
        <v>174</v>
      </c>
      <c r="B46" s="230"/>
      <c r="C46" s="230"/>
      <c r="D46" s="230"/>
      <c r="E46" s="230"/>
      <c r="F46" s="230"/>
      <c r="G46" s="230"/>
      <c r="H46" s="230"/>
      <c r="I46" s="230"/>
      <c r="J46" s="230"/>
      <c r="K46" s="230"/>
      <c r="L46" s="230"/>
      <c r="M46" s="230"/>
      <c r="N46" s="230"/>
      <c r="O46" s="231"/>
    </row>
    <row r="47" spans="1:15" x14ac:dyDescent="0.2">
      <c r="A47" s="232"/>
      <c r="B47" s="233"/>
      <c r="C47" s="233"/>
      <c r="D47" s="233"/>
      <c r="E47" s="233"/>
      <c r="F47" s="233"/>
      <c r="G47" s="233"/>
      <c r="H47" s="233"/>
      <c r="I47" s="233"/>
      <c r="J47" s="233"/>
      <c r="K47" s="233"/>
      <c r="L47" s="233"/>
      <c r="M47" s="233"/>
      <c r="N47" s="233"/>
      <c r="O47" s="234"/>
    </row>
    <row r="48" spans="1:15" ht="13.5" thickBot="1" x14ac:dyDescent="0.25">
      <c r="A48" s="235"/>
      <c r="B48" s="236"/>
      <c r="C48" s="236"/>
      <c r="D48" s="236"/>
      <c r="E48" s="236"/>
      <c r="F48" s="236"/>
      <c r="G48" s="236"/>
      <c r="H48" s="236"/>
      <c r="I48" s="236"/>
      <c r="J48" s="236"/>
      <c r="K48" s="236"/>
      <c r="L48" s="236"/>
      <c r="M48" s="236"/>
      <c r="N48" s="236"/>
      <c r="O48" s="237"/>
    </row>
    <row r="49" spans="1:15" x14ac:dyDescent="0.2">
      <c r="A49" s="217" t="s">
        <v>157</v>
      </c>
      <c r="B49" s="218"/>
      <c r="C49" s="219"/>
      <c r="D49" s="217" t="s">
        <v>166</v>
      </c>
      <c r="E49" s="218"/>
      <c r="F49" s="219"/>
      <c r="G49" s="217" t="s">
        <v>165</v>
      </c>
      <c r="H49" s="218"/>
      <c r="I49" s="219"/>
      <c r="J49" s="217" t="s">
        <v>163</v>
      </c>
      <c r="K49" s="218"/>
      <c r="L49" s="219"/>
      <c r="M49" s="217" t="s">
        <v>162</v>
      </c>
      <c r="N49" s="218"/>
      <c r="O49" s="219"/>
    </row>
    <row r="50" spans="1:15" x14ac:dyDescent="0.2">
      <c r="A50" s="220"/>
      <c r="B50" s="221"/>
      <c r="C50" s="222"/>
      <c r="D50" s="220"/>
      <c r="E50" s="221"/>
      <c r="F50" s="222"/>
      <c r="G50" s="220"/>
      <c r="H50" s="221"/>
      <c r="I50" s="222"/>
      <c r="J50" s="220"/>
      <c r="K50" s="221"/>
      <c r="L50" s="222"/>
      <c r="M50" s="220"/>
      <c r="N50" s="221"/>
      <c r="O50" s="222"/>
    </row>
    <row r="51" spans="1:15" x14ac:dyDescent="0.2">
      <c r="A51" s="220"/>
      <c r="B51" s="221"/>
      <c r="C51" s="222"/>
      <c r="D51" s="220"/>
      <c r="E51" s="221"/>
      <c r="F51" s="222"/>
      <c r="G51" s="220"/>
      <c r="H51" s="221"/>
      <c r="I51" s="222"/>
      <c r="J51" s="220"/>
      <c r="K51" s="221"/>
      <c r="L51" s="222"/>
      <c r="M51" s="220"/>
      <c r="N51" s="221"/>
      <c r="O51" s="222"/>
    </row>
    <row r="52" spans="1:15" x14ac:dyDescent="0.2">
      <c r="A52" s="220"/>
      <c r="B52" s="221"/>
      <c r="C52" s="222"/>
      <c r="D52" s="220"/>
      <c r="E52" s="221"/>
      <c r="F52" s="222"/>
      <c r="G52" s="220"/>
      <c r="H52" s="221"/>
      <c r="I52" s="222"/>
      <c r="J52" s="220"/>
      <c r="K52" s="221"/>
      <c r="L52" s="222"/>
      <c r="M52" s="220"/>
      <c r="N52" s="221"/>
      <c r="O52" s="222"/>
    </row>
    <row r="53" spans="1:15" x14ac:dyDescent="0.2">
      <c r="A53" s="220"/>
      <c r="B53" s="221"/>
      <c r="C53" s="222"/>
      <c r="D53" s="220"/>
      <c r="E53" s="221"/>
      <c r="F53" s="222"/>
      <c r="G53" s="220"/>
      <c r="H53" s="221"/>
      <c r="I53" s="222"/>
      <c r="J53" s="220"/>
      <c r="K53" s="221"/>
      <c r="L53" s="222"/>
      <c r="M53" s="220"/>
      <c r="N53" s="221"/>
      <c r="O53" s="222"/>
    </row>
    <row r="54" spans="1:15" x14ac:dyDescent="0.2">
      <c r="A54" s="220"/>
      <c r="B54" s="221"/>
      <c r="C54" s="222"/>
      <c r="D54" s="220"/>
      <c r="E54" s="221"/>
      <c r="F54" s="222"/>
      <c r="G54" s="220"/>
      <c r="H54" s="221"/>
      <c r="I54" s="222"/>
      <c r="J54" s="220"/>
      <c r="K54" s="221"/>
      <c r="L54" s="222"/>
      <c r="M54" s="220"/>
      <c r="N54" s="221"/>
      <c r="O54" s="222"/>
    </row>
    <row r="55" spans="1:15" x14ac:dyDescent="0.2">
      <c r="A55" s="220"/>
      <c r="B55" s="221"/>
      <c r="C55" s="222"/>
      <c r="D55" s="220"/>
      <c r="E55" s="221"/>
      <c r="F55" s="222"/>
      <c r="G55" s="220"/>
      <c r="H55" s="221"/>
      <c r="I55" s="222"/>
      <c r="J55" s="220"/>
      <c r="K55" s="221"/>
      <c r="L55" s="222"/>
      <c r="M55" s="220"/>
      <c r="N55" s="221"/>
      <c r="O55" s="222"/>
    </row>
    <row r="56" spans="1:15" x14ac:dyDescent="0.2">
      <c r="A56" s="220"/>
      <c r="B56" s="221"/>
      <c r="C56" s="222"/>
      <c r="D56" s="220"/>
      <c r="E56" s="221"/>
      <c r="F56" s="222"/>
      <c r="G56" s="220"/>
      <c r="H56" s="221"/>
      <c r="I56" s="222"/>
      <c r="J56" s="220"/>
      <c r="K56" s="221"/>
      <c r="L56" s="222"/>
      <c r="M56" s="220"/>
      <c r="N56" s="221"/>
      <c r="O56" s="222"/>
    </row>
    <row r="57" spans="1:15" x14ac:dyDescent="0.2">
      <c r="A57" s="220"/>
      <c r="B57" s="221"/>
      <c r="C57" s="222"/>
      <c r="D57" s="220"/>
      <c r="E57" s="221"/>
      <c r="F57" s="222"/>
      <c r="G57" s="220"/>
      <c r="H57" s="221"/>
      <c r="I57" s="222"/>
      <c r="J57" s="220"/>
      <c r="K57" s="221"/>
      <c r="L57" s="222"/>
      <c r="M57" s="220"/>
      <c r="N57" s="221"/>
      <c r="O57" s="222"/>
    </row>
    <row r="58" spans="1:15" ht="13.5" thickBot="1" x14ac:dyDescent="0.25">
      <c r="A58" s="220"/>
      <c r="B58" s="221"/>
      <c r="C58" s="222"/>
      <c r="D58" s="220"/>
      <c r="E58" s="221"/>
      <c r="F58" s="222"/>
      <c r="G58" s="220"/>
      <c r="H58" s="221"/>
      <c r="I58" s="222"/>
      <c r="J58" s="220"/>
      <c r="K58" s="221"/>
      <c r="L58" s="222"/>
      <c r="M58" s="220"/>
      <c r="N58" s="221"/>
      <c r="O58" s="222"/>
    </row>
    <row r="59" spans="1:15" x14ac:dyDescent="0.2">
      <c r="A59" s="223" t="s">
        <v>159</v>
      </c>
      <c r="B59" s="224"/>
      <c r="C59" s="225"/>
      <c r="D59" s="223" t="s">
        <v>160</v>
      </c>
      <c r="E59" s="224"/>
      <c r="F59" s="225"/>
      <c r="G59" s="223" t="s">
        <v>164</v>
      </c>
      <c r="H59" s="224"/>
      <c r="I59" s="225"/>
      <c r="J59" s="223" t="s">
        <v>167</v>
      </c>
      <c r="K59" s="224"/>
      <c r="L59" s="225"/>
      <c r="M59" s="223" t="s">
        <v>161</v>
      </c>
      <c r="N59" s="224"/>
      <c r="O59" s="225"/>
    </row>
    <row r="60" spans="1:15" ht="13.5" thickBot="1" x14ac:dyDescent="0.25">
      <c r="A60" s="226"/>
      <c r="B60" s="227"/>
      <c r="C60" s="228"/>
      <c r="D60" s="226"/>
      <c r="E60" s="227"/>
      <c r="F60" s="228"/>
      <c r="G60" s="226"/>
      <c r="H60" s="227"/>
      <c r="I60" s="228"/>
      <c r="J60" s="226"/>
      <c r="K60" s="227"/>
      <c r="L60" s="228"/>
      <c r="M60" s="226"/>
      <c r="N60" s="227"/>
      <c r="O60" s="228"/>
    </row>
    <row r="91" spans="1:1" x14ac:dyDescent="0.2">
      <c r="A91" s="58"/>
    </row>
    <row r="106" spans="1:1" x14ac:dyDescent="0.2">
      <c r="A106" s="148"/>
    </row>
    <row r="182" spans="1:1" x14ac:dyDescent="0.2">
      <c r="A182" s="149"/>
    </row>
  </sheetData>
  <mergeCells count="26">
    <mergeCell ref="A29:O29"/>
    <mergeCell ref="A30:O32"/>
    <mergeCell ref="A25:O25"/>
    <mergeCell ref="A26:O28"/>
    <mergeCell ref="A45:O45"/>
    <mergeCell ref="A33:C42"/>
    <mergeCell ref="D33:F42"/>
    <mergeCell ref="G33:I42"/>
    <mergeCell ref="J33:L42"/>
    <mergeCell ref="A43:C44"/>
    <mergeCell ref="D43:F44"/>
    <mergeCell ref="G43:I44"/>
    <mergeCell ref="J43:L44"/>
    <mergeCell ref="M33:O42"/>
    <mergeCell ref="M43:O44"/>
    <mergeCell ref="A49:C58"/>
    <mergeCell ref="A59:C60"/>
    <mergeCell ref="D49:F58"/>
    <mergeCell ref="A46:O48"/>
    <mergeCell ref="M49:O58"/>
    <mergeCell ref="M59:O60"/>
    <mergeCell ref="D59:F60"/>
    <mergeCell ref="G49:I58"/>
    <mergeCell ref="G59:I60"/>
    <mergeCell ref="J49:L58"/>
    <mergeCell ref="J59:L60"/>
  </mergeCells>
  <pageMargins left="0.70866141732283472" right="0.70866141732283472" top="0.74803149606299213" bottom="0.74803149606299213" header="0.31496062992125984" footer="0.31496062992125984"/>
  <pageSetup paperSize="8" scale="97" fitToHeight="0" orientation="landscape" verticalDpi="0"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5F1200-EBC0-4DD7-8966-BBF1DED8ACA1}">
  <sheetPr>
    <tabColor theme="9" tint="0.59999389629810485"/>
  </sheetPr>
  <dimension ref="A1:Z1824"/>
  <sheetViews>
    <sheetView zoomScale="85" zoomScaleNormal="85" workbookViewId="0">
      <selection activeCell="G25" sqref="G25"/>
    </sheetView>
  </sheetViews>
  <sheetFormatPr defaultRowHeight="12.75" x14ac:dyDescent="0.2"/>
  <cols>
    <col min="1" max="1" width="6.42578125" style="56" bestFit="1" customWidth="1"/>
    <col min="2" max="2" width="17.28515625" style="56" bestFit="1" customWidth="1"/>
    <col min="3" max="3" width="10.7109375" style="56" bestFit="1" customWidth="1"/>
    <col min="4" max="4" width="11.7109375" style="56" bestFit="1" customWidth="1"/>
    <col min="5" max="5" width="15" style="56" bestFit="1" customWidth="1"/>
    <col min="6" max="6" width="6.85546875" style="56" bestFit="1" customWidth="1"/>
    <col min="7" max="8" width="16.28515625" style="56" bestFit="1" customWidth="1"/>
    <col min="9" max="9" width="11.85546875" style="56" bestFit="1" customWidth="1"/>
    <col min="10" max="10" width="14.42578125" style="56" bestFit="1" customWidth="1"/>
    <col min="11" max="11" width="11" style="56" bestFit="1" customWidth="1"/>
    <col min="12" max="12" width="12.140625" style="56" bestFit="1" customWidth="1"/>
    <col min="13" max="13" width="15.42578125" style="56" bestFit="1" customWidth="1"/>
    <col min="14" max="14" width="11.7109375" style="56" customWidth="1"/>
    <col min="15" max="15" width="12.7109375" style="56" customWidth="1"/>
    <col min="16" max="16" width="14.140625" style="56" bestFit="1" customWidth="1"/>
    <col min="17" max="17" width="15.42578125" style="56" bestFit="1" customWidth="1"/>
    <col min="18" max="18" width="12.140625" style="56" bestFit="1" customWidth="1"/>
    <col min="19" max="19" width="11.7109375" style="56" bestFit="1" customWidth="1"/>
    <col min="20" max="20" width="12.140625" style="56" customWidth="1"/>
    <col min="21" max="24" width="15.42578125" style="56" customWidth="1"/>
    <col min="25" max="25" width="13.140625" style="56" bestFit="1" customWidth="1"/>
    <col min="26" max="26" width="12.140625" style="56" bestFit="1" customWidth="1"/>
    <col min="27" max="16384" width="9.140625" style="56"/>
  </cols>
  <sheetData>
    <row r="1" spans="1:26" ht="16.5" thickBot="1" x14ac:dyDescent="0.3">
      <c r="A1" s="247" t="s">
        <v>105</v>
      </c>
      <c r="B1" s="247"/>
      <c r="C1" s="247"/>
      <c r="D1" s="247"/>
      <c r="E1" s="247"/>
      <c r="F1" s="247"/>
      <c r="G1" s="247"/>
      <c r="H1" s="247"/>
      <c r="I1" s="247"/>
      <c r="J1" s="247"/>
      <c r="K1" s="247"/>
      <c r="L1" s="248"/>
      <c r="N1" s="209" t="s">
        <v>130</v>
      </c>
      <c r="O1" s="209" t="s">
        <v>1</v>
      </c>
      <c r="P1" s="209" t="s">
        <v>131</v>
      </c>
      <c r="Q1" s="209" t="s">
        <v>132</v>
      </c>
      <c r="R1" s="209" t="s">
        <v>133</v>
      </c>
      <c r="S1" s="209" t="s">
        <v>0</v>
      </c>
      <c r="T1" s="91" t="s">
        <v>0</v>
      </c>
      <c r="U1" s="92" t="s">
        <v>1</v>
      </c>
      <c r="V1" s="93" t="s">
        <v>3</v>
      </c>
      <c r="W1" s="94" t="s">
        <v>4</v>
      </c>
      <c r="X1" s="189" t="s">
        <v>134</v>
      </c>
      <c r="Y1" s="190" t="s">
        <v>135</v>
      </c>
      <c r="Z1" s="190" t="s">
        <v>136</v>
      </c>
    </row>
    <row r="2" spans="1:26" x14ac:dyDescent="0.2">
      <c r="A2" s="151" t="s">
        <v>1</v>
      </c>
      <c r="B2" s="151" t="s">
        <v>84</v>
      </c>
      <c r="C2" s="151" t="s">
        <v>107</v>
      </c>
      <c r="D2" s="151" t="s">
        <v>108</v>
      </c>
      <c r="E2" s="151" t="s">
        <v>109</v>
      </c>
      <c r="F2" s="250" t="s">
        <v>99</v>
      </c>
      <c r="G2" s="250"/>
      <c r="H2" s="151" t="s">
        <v>110</v>
      </c>
      <c r="I2" s="151" t="s">
        <v>111</v>
      </c>
      <c r="J2" s="151" t="s">
        <v>112</v>
      </c>
      <c r="K2" s="151" t="s">
        <v>113</v>
      </c>
      <c r="L2" s="153" t="s">
        <v>114</v>
      </c>
      <c r="N2" s="56">
        <v>1</v>
      </c>
      <c r="O2" s="191" t="str">
        <f t="shared" ref="O2:O63" si="0">IF(N2&lt;$K$3,$A$3,IF(AND(N2&gt;$K$3,N2&lt;$K$4),$A$4,IF(AND(N2&gt;$K$4,N2&lt;$K$5),$A$5,IF(AND(N2&gt;$K$5,N2&lt;$K$6),$A$6,IF(AND(N2&gt;$K$6,N2&lt;$K$7),$A$7,IF(AND(N2&gt;$K$7,N2&lt;$K$8),$A$8,IF(AND(N2&gt;$K$8,N2&lt;$K$9),$A$9)))))))</f>
        <v>NL2</v>
      </c>
      <c r="P2" s="57">
        <f>VLOOKUP(O2,$A$3:$L$9,12,0)</f>
        <v>5.5996714129244252</v>
      </c>
      <c r="Q2" s="192">
        <f>C26+P2</f>
        <v>55.599671412924422</v>
      </c>
      <c r="R2" s="149">
        <f t="shared" ref="R2:R65" si="1">$C$25*N2</f>
        <v>1866.557137641475</v>
      </c>
      <c r="S2" s="187">
        <v>44896</v>
      </c>
      <c r="T2" s="102">
        <v>44896</v>
      </c>
      <c r="U2" s="61" t="s">
        <v>104</v>
      </c>
      <c r="V2" s="62">
        <v>50</v>
      </c>
      <c r="W2" s="63">
        <v>0</v>
      </c>
      <c r="X2" s="149">
        <v>0</v>
      </c>
      <c r="Y2" s="57">
        <f t="shared" ref="Y2:Y10" si="2">V2-Q2</f>
        <v>-5.5996714129244225</v>
      </c>
      <c r="Z2" s="193">
        <f t="shared" ref="Z2:Z10" si="3">X2-R2</f>
        <v>-1866.557137641475</v>
      </c>
    </row>
    <row r="3" spans="1:26" x14ac:dyDescent="0.2">
      <c r="A3" s="154" t="s">
        <v>104</v>
      </c>
      <c r="B3" s="155">
        <v>100000</v>
      </c>
      <c r="C3" s="156">
        <v>10</v>
      </c>
      <c r="D3" s="157">
        <v>0.02</v>
      </c>
      <c r="E3" s="157">
        <f t="shared" ref="E3:E9" si="4">C3*D3*B3/100</f>
        <v>200</v>
      </c>
      <c r="F3" s="158">
        <v>0.5</v>
      </c>
      <c r="G3" s="157">
        <f>E3*F3</f>
        <v>100</v>
      </c>
      <c r="H3" s="157">
        <f>G3+E3</f>
        <v>300</v>
      </c>
      <c r="I3" s="159">
        <f t="shared" ref="I3:I9" si="5">B3/$B$10</f>
        <v>2.9339853300733496E-2</v>
      </c>
      <c r="J3" s="160">
        <f t="shared" ref="J3:J9" si="6">I3*$E$24</f>
        <v>53.574572127139362</v>
      </c>
      <c r="K3" s="160">
        <f>J3</f>
        <v>53.574572127139362</v>
      </c>
      <c r="L3" s="161">
        <f>H3/J3</f>
        <v>5.5996714129244252</v>
      </c>
      <c r="N3" s="56">
        <v>2</v>
      </c>
      <c r="O3" s="191" t="str">
        <f t="shared" si="0"/>
        <v>NL2</v>
      </c>
      <c r="P3" s="57">
        <f t="shared" ref="P3:P64" si="7">VLOOKUP(O3,$A$3:$L$9,12,0)</f>
        <v>5.5996714129244252</v>
      </c>
      <c r="Q3" s="192">
        <f>Q2+P3</f>
        <v>61.199342825848845</v>
      </c>
      <c r="R3" s="149">
        <f t="shared" si="1"/>
        <v>3733.1142752829501</v>
      </c>
      <c r="S3" s="187">
        <v>44897</v>
      </c>
      <c r="T3" s="102">
        <v>44897</v>
      </c>
      <c r="U3" s="61" t="s">
        <v>104</v>
      </c>
      <c r="V3" s="62">
        <v>45.96</v>
      </c>
      <c r="W3" s="63">
        <v>1021</v>
      </c>
      <c r="X3" s="149">
        <f t="shared" ref="X3:X10" si="8">X2+W3</f>
        <v>1021</v>
      </c>
      <c r="Y3" s="57">
        <f t="shared" si="2"/>
        <v>-15.239342825848844</v>
      </c>
      <c r="Z3" s="193">
        <f t="shared" si="3"/>
        <v>-2712.1142752829501</v>
      </c>
    </row>
    <row r="4" spans="1:26" x14ac:dyDescent="0.2">
      <c r="A4" s="154" t="s">
        <v>83</v>
      </c>
      <c r="B4" s="155">
        <f t="shared" ref="B4:B8" si="9">D4*10000/C4/D4*100</f>
        <v>125000</v>
      </c>
      <c r="C4" s="156">
        <v>8</v>
      </c>
      <c r="D4" s="157">
        <v>0.05</v>
      </c>
      <c r="E4" s="157">
        <f t="shared" si="4"/>
        <v>500</v>
      </c>
      <c r="F4" s="158">
        <v>0.75</v>
      </c>
      <c r="G4" s="157">
        <f t="shared" ref="G4:G9" si="10">E4*F4</f>
        <v>375</v>
      </c>
      <c r="H4" s="157">
        <f t="shared" ref="H4:H9" si="11">G4+E4</f>
        <v>875</v>
      </c>
      <c r="I4" s="159">
        <f t="shared" si="5"/>
        <v>3.6674816625916866E-2</v>
      </c>
      <c r="J4" s="160">
        <f t="shared" si="6"/>
        <v>66.968215158924195</v>
      </c>
      <c r="K4" s="160">
        <f>K3+J4</f>
        <v>120.54278728606356</v>
      </c>
      <c r="L4" s="157">
        <f t="shared" ref="L4:L9" si="12">H4/J4</f>
        <v>13.065899963490327</v>
      </c>
      <c r="N4" s="56">
        <v>3</v>
      </c>
      <c r="O4" s="191" t="str">
        <f t="shared" si="0"/>
        <v>NL2</v>
      </c>
      <c r="P4" s="57">
        <f t="shared" si="7"/>
        <v>5.5996714129244252</v>
      </c>
      <c r="Q4" s="192">
        <f t="shared" ref="Q4:Q17" si="13">Q3+P4</f>
        <v>66.799014238773267</v>
      </c>
      <c r="R4" s="149">
        <f t="shared" si="1"/>
        <v>5599.6714129244247</v>
      </c>
      <c r="S4" s="187">
        <v>44898</v>
      </c>
      <c r="X4" s="149">
        <f t="shared" si="8"/>
        <v>1021</v>
      </c>
      <c r="Y4" s="57">
        <f t="shared" si="2"/>
        <v>-66.799014238773267</v>
      </c>
      <c r="Z4" s="193">
        <f t="shared" si="3"/>
        <v>-4578.6714129244247</v>
      </c>
    </row>
    <row r="5" spans="1:26" x14ac:dyDescent="0.2">
      <c r="A5" s="154" t="s">
        <v>120</v>
      </c>
      <c r="B5" s="155">
        <f t="shared" si="9"/>
        <v>200000</v>
      </c>
      <c r="C5" s="156">
        <v>5</v>
      </c>
      <c r="D5" s="157">
        <v>0.1</v>
      </c>
      <c r="E5" s="157">
        <f t="shared" si="4"/>
        <v>1000</v>
      </c>
      <c r="F5" s="158">
        <v>1</v>
      </c>
      <c r="G5" s="157">
        <f t="shared" si="10"/>
        <v>1000</v>
      </c>
      <c r="H5" s="157">
        <f t="shared" si="11"/>
        <v>2000</v>
      </c>
      <c r="I5" s="159">
        <f t="shared" si="5"/>
        <v>5.8679706601466992E-2</v>
      </c>
      <c r="J5" s="160">
        <f t="shared" si="6"/>
        <v>107.14914425427872</v>
      </c>
      <c r="K5" s="160">
        <f t="shared" ref="K5:K9" si="14">K4+J5</f>
        <v>227.6919315403423</v>
      </c>
      <c r="L5" s="157">
        <f t="shared" si="12"/>
        <v>18.66557137641475</v>
      </c>
      <c r="N5" s="56">
        <v>4</v>
      </c>
      <c r="O5" s="191" t="str">
        <f t="shared" si="0"/>
        <v>NL2</v>
      </c>
      <c r="P5" s="57">
        <f t="shared" si="7"/>
        <v>5.5996714129244252</v>
      </c>
      <c r="Q5" s="192">
        <f t="shared" si="13"/>
        <v>72.39868565169769</v>
      </c>
      <c r="R5" s="149">
        <f t="shared" si="1"/>
        <v>7466.2285505659002</v>
      </c>
      <c r="S5" s="187">
        <v>44899</v>
      </c>
      <c r="T5" s="102">
        <v>44624</v>
      </c>
      <c r="U5" s="69" t="s">
        <v>104</v>
      </c>
      <c r="V5" s="62">
        <v>50.93</v>
      </c>
      <c r="W5" s="70">
        <v>2057</v>
      </c>
      <c r="X5" s="149">
        <f t="shared" si="8"/>
        <v>3078</v>
      </c>
      <c r="Y5" s="57">
        <f t="shared" si="2"/>
        <v>-21.46868565169769</v>
      </c>
      <c r="Z5" s="193">
        <f t="shared" si="3"/>
        <v>-4388.2285505659002</v>
      </c>
    </row>
    <row r="6" spans="1:26" x14ac:dyDescent="0.2">
      <c r="A6" s="154" t="s">
        <v>121</v>
      </c>
      <c r="B6" s="155">
        <f t="shared" si="9"/>
        <v>250000</v>
      </c>
      <c r="C6" s="156">
        <v>4</v>
      </c>
      <c r="D6" s="157">
        <v>0.25</v>
      </c>
      <c r="E6" s="157">
        <f t="shared" si="4"/>
        <v>2500</v>
      </c>
      <c r="F6" s="158">
        <v>1.25</v>
      </c>
      <c r="G6" s="157">
        <f t="shared" si="10"/>
        <v>3125</v>
      </c>
      <c r="H6" s="157">
        <f t="shared" si="11"/>
        <v>5625</v>
      </c>
      <c r="I6" s="159">
        <f t="shared" si="5"/>
        <v>7.3349633251833732E-2</v>
      </c>
      <c r="J6" s="160">
        <f t="shared" si="6"/>
        <v>133.93643031784839</v>
      </c>
      <c r="K6" s="160">
        <f t="shared" si="14"/>
        <v>361.62836185819071</v>
      </c>
      <c r="L6" s="157">
        <f t="shared" si="12"/>
        <v>41.99753559693319</v>
      </c>
      <c r="N6" s="56">
        <v>5</v>
      </c>
      <c r="O6" s="191" t="str">
        <f t="shared" si="0"/>
        <v>NL2</v>
      </c>
      <c r="P6" s="57">
        <f t="shared" si="7"/>
        <v>5.5996714129244252</v>
      </c>
      <c r="Q6" s="192">
        <f t="shared" si="13"/>
        <v>77.998357064622112</v>
      </c>
      <c r="R6" s="149">
        <f t="shared" si="1"/>
        <v>9332.7856882073756</v>
      </c>
      <c r="S6" s="187">
        <v>44900</v>
      </c>
      <c r="T6" s="102">
        <v>44625</v>
      </c>
      <c r="U6" s="61" t="s">
        <v>104</v>
      </c>
      <c r="V6" s="62">
        <v>59.01</v>
      </c>
      <c r="W6" s="63">
        <v>1023</v>
      </c>
      <c r="X6" s="149">
        <f t="shared" si="8"/>
        <v>4101</v>
      </c>
      <c r="Y6" s="57">
        <f t="shared" si="2"/>
        <v>-18.988357064622114</v>
      </c>
      <c r="Z6" s="193">
        <f t="shared" si="3"/>
        <v>-5231.7856882073756</v>
      </c>
    </row>
    <row r="7" spans="1:26" x14ac:dyDescent="0.2">
      <c r="A7" s="154" t="s">
        <v>122</v>
      </c>
      <c r="B7" s="155">
        <f t="shared" si="9"/>
        <v>333333.33333333337</v>
      </c>
      <c r="C7" s="156">
        <v>3</v>
      </c>
      <c r="D7" s="157">
        <v>0.5</v>
      </c>
      <c r="E7" s="157">
        <f t="shared" si="4"/>
        <v>5000.0000000000009</v>
      </c>
      <c r="F7" s="169">
        <v>1.35</v>
      </c>
      <c r="G7" s="157">
        <f t="shared" si="10"/>
        <v>6750.0000000000018</v>
      </c>
      <c r="H7" s="157">
        <f t="shared" si="11"/>
        <v>11750.000000000004</v>
      </c>
      <c r="I7" s="159">
        <f t="shared" si="5"/>
        <v>9.7799511002444994E-2</v>
      </c>
      <c r="J7" s="160">
        <f t="shared" si="6"/>
        <v>178.58190709046457</v>
      </c>
      <c r="K7" s="160">
        <f t="shared" si="14"/>
        <v>540.21026894865531</v>
      </c>
      <c r="L7" s="157">
        <f t="shared" si="12"/>
        <v>65.796139101862011</v>
      </c>
      <c r="N7" s="56">
        <v>6</v>
      </c>
      <c r="O7" s="191" t="str">
        <f t="shared" si="0"/>
        <v>NL2</v>
      </c>
      <c r="P7" s="57">
        <f t="shared" si="7"/>
        <v>5.5996714129244252</v>
      </c>
      <c r="Q7" s="192">
        <f t="shared" si="13"/>
        <v>83.598028477546535</v>
      </c>
      <c r="R7" s="149">
        <f t="shared" si="1"/>
        <v>11199.342825848849</v>
      </c>
      <c r="S7" s="187">
        <v>44901</v>
      </c>
      <c r="T7" s="102">
        <v>44626</v>
      </c>
      <c r="U7" s="69" t="s">
        <v>104</v>
      </c>
      <c r="V7" s="62">
        <v>56.51</v>
      </c>
      <c r="W7" s="70">
        <v>1033</v>
      </c>
      <c r="X7" s="149">
        <f t="shared" si="8"/>
        <v>5134</v>
      </c>
      <c r="Y7" s="57">
        <f t="shared" si="2"/>
        <v>-27.088028477546537</v>
      </c>
      <c r="Z7" s="193">
        <f t="shared" si="3"/>
        <v>-6065.3428258488493</v>
      </c>
    </row>
    <row r="8" spans="1:26" x14ac:dyDescent="0.2">
      <c r="A8" s="154" t="s">
        <v>123</v>
      </c>
      <c r="B8" s="155">
        <f t="shared" si="9"/>
        <v>500000</v>
      </c>
      <c r="C8" s="156">
        <v>2</v>
      </c>
      <c r="D8" s="157">
        <v>1</v>
      </c>
      <c r="E8" s="157">
        <f t="shared" si="4"/>
        <v>10000</v>
      </c>
      <c r="F8" s="158">
        <v>1.5</v>
      </c>
      <c r="G8" s="157">
        <f t="shared" si="10"/>
        <v>15000</v>
      </c>
      <c r="H8" s="157">
        <f t="shared" si="11"/>
        <v>25000</v>
      </c>
      <c r="I8" s="159">
        <f t="shared" si="5"/>
        <v>0.14669926650366746</v>
      </c>
      <c r="J8" s="160">
        <f t="shared" si="6"/>
        <v>267.87286063569678</v>
      </c>
      <c r="K8" s="160">
        <f t="shared" si="14"/>
        <v>808.08312958435204</v>
      </c>
      <c r="L8" s="157">
        <f t="shared" si="12"/>
        <v>93.32785688207376</v>
      </c>
      <c r="N8" s="56">
        <v>7</v>
      </c>
      <c r="O8" s="191" t="str">
        <f t="shared" si="0"/>
        <v>NL2</v>
      </c>
      <c r="P8" s="57">
        <f t="shared" si="7"/>
        <v>5.5996714129244252</v>
      </c>
      <c r="Q8" s="192">
        <f t="shared" si="13"/>
        <v>89.197699890470957</v>
      </c>
      <c r="R8" s="149">
        <f t="shared" si="1"/>
        <v>13065.899963490325</v>
      </c>
      <c r="S8" s="187">
        <v>44902</v>
      </c>
      <c r="T8" s="102">
        <v>44627</v>
      </c>
      <c r="U8" s="61" t="s">
        <v>104</v>
      </c>
      <c r="V8" s="62">
        <v>60.34</v>
      </c>
      <c r="W8" s="63">
        <v>1004</v>
      </c>
      <c r="X8" s="149">
        <f t="shared" si="8"/>
        <v>6138</v>
      </c>
      <c r="Y8" s="57">
        <f t="shared" si="2"/>
        <v>-28.857699890470954</v>
      </c>
      <c r="Z8" s="193">
        <f t="shared" si="3"/>
        <v>-6927.8999634903248</v>
      </c>
    </row>
    <row r="9" spans="1:26" ht="13.5" thickBot="1" x14ac:dyDescent="0.25">
      <c r="A9" s="170" t="s">
        <v>124</v>
      </c>
      <c r="B9" s="171">
        <v>1900000</v>
      </c>
      <c r="C9" s="172">
        <v>2</v>
      </c>
      <c r="D9" s="173">
        <v>2</v>
      </c>
      <c r="E9" s="173">
        <f t="shared" si="4"/>
        <v>76000</v>
      </c>
      <c r="F9" s="174">
        <v>1.75</v>
      </c>
      <c r="G9" s="157">
        <f t="shared" si="10"/>
        <v>133000</v>
      </c>
      <c r="H9" s="173">
        <f t="shared" si="11"/>
        <v>209000</v>
      </c>
      <c r="I9" s="175">
        <f t="shared" si="5"/>
        <v>0.55745721271393645</v>
      </c>
      <c r="J9" s="176">
        <f t="shared" si="6"/>
        <v>1017.916870415648</v>
      </c>
      <c r="K9" s="176">
        <f t="shared" si="14"/>
        <v>1826</v>
      </c>
      <c r="L9" s="157">
        <f t="shared" si="12"/>
        <v>205.32128514056225</v>
      </c>
      <c r="N9" s="56">
        <v>8</v>
      </c>
      <c r="O9" s="191" t="str">
        <f t="shared" si="0"/>
        <v>NL2</v>
      </c>
      <c r="P9" s="57">
        <f t="shared" si="7"/>
        <v>5.5996714129244252</v>
      </c>
      <c r="Q9" s="192">
        <f t="shared" si="13"/>
        <v>94.79737130339538</v>
      </c>
      <c r="R9" s="149">
        <f t="shared" si="1"/>
        <v>14932.4571011318</v>
      </c>
      <c r="S9" s="187">
        <v>44903</v>
      </c>
      <c r="X9" s="149">
        <f t="shared" si="8"/>
        <v>6138</v>
      </c>
      <c r="Y9" s="57">
        <f t="shared" si="2"/>
        <v>-94.79737130339538</v>
      </c>
      <c r="Z9" s="193">
        <f t="shared" si="3"/>
        <v>-8794.4571011318003</v>
      </c>
    </row>
    <row r="10" spans="1:26" ht="16.5" thickBot="1" x14ac:dyDescent="0.3">
      <c r="A10" s="177" t="s">
        <v>125</v>
      </c>
      <c r="B10" s="178">
        <f>SUM(B3:B9)</f>
        <v>3408333.3333333335</v>
      </c>
      <c r="C10" s="251"/>
      <c r="D10" s="251"/>
      <c r="E10" s="179">
        <f>SUM(E3:E9)</f>
        <v>95200</v>
      </c>
      <c r="F10" s="180"/>
      <c r="G10" s="179">
        <f>SUM(G3:G9)</f>
        <v>159350</v>
      </c>
      <c r="H10" s="181">
        <f>SUM(H3:H9)</f>
        <v>254550</v>
      </c>
      <c r="I10" s="182">
        <f>SUM(I3:I9)</f>
        <v>1</v>
      </c>
      <c r="J10" s="183">
        <f>SUM(J3:J9)</f>
        <v>1826</v>
      </c>
      <c r="K10" s="184"/>
      <c r="L10" s="185"/>
      <c r="N10" s="56">
        <v>9</v>
      </c>
      <c r="O10" s="191" t="str">
        <f t="shared" si="0"/>
        <v>NL2</v>
      </c>
      <c r="P10" s="57">
        <f t="shared" si="7"/>
        <v>5.5996714129244252</v>
      </c>
      <c r="Q10" s="192">
        <f t="shared" si="13"/>
        <v>100.3970427163198</v>
      </c>
      <c r="R10" s="149">
        <f t="shared" si="1"/>
        <v>16799.014238773274</v>
      </c>
      <c r="S10" s="187">
        <v>44904</v>
      </c>
      <c r="X10" s="149">
        <f t="shared" si="8"/>
        <v>6138</v>
      </c>
      <c r="Y10" s="57">
        <f t="shared" si="2"/>
        <v>-100.3970427163198</v>
      </c>
      <c r="Z10" s="193">
        <f t="shared" si="3"/>
        <v>-10661.014238773274</v>
      </c>
    </row>
    <row r="11" spans="1:26" x14ac:dyDescent="0.2">
      <c r="N11" s="56">
        <v>10</v>
      </c>
      <c r="O11" s="191" t="str">
        <f t="shared" si="0"/>
        <v>NL2</v>
      </c>
      <c r="P11" s="57">
        <f t="shared" si="7"/>
        <v>5.5996714129244252</v>
      </c>
      <c r="Q11" s="192">
        <f t="shared" si="13"/>
        <v>105.99671412924422</v>
      </c>
      <c r="R11" s="149">
        <f t="shared" si="1"/>
        <v>18665.571376414751</v>
      </c>
      <c r="S11" s="187">
        <v>44905</v>
      </c>
      <c r="X11" s="149">
        <f t="shared" ref="X11:X74" si="15">X10+W11</f>
        <v>6138</v>
      </c>
      <c r="Y11" s="57">
        <f t="shared" ref="Y11:Y74" si="16">V11-Q11</f>
        <v>-105.99671412924422</v>
      </c>
      <c r="Z11" s="193">
        <f t="shared" ref="Z11:Z74" si="17">X11-R11</f>
        <v>-12527.571376414751</v>
      </c>
    </row>
    <row r="12" spans="1:26" ht="15.75" x14ac:dyDescent="0.25">
      <c r="A12" s="249" t="s">
        <v>106</v>
      </c>
      <c r="B12" s="249"/>
      <c r="C12" s="249"/>
      <c r="D12" s="249"/>
      <c r="E12" s="249"/>
      <c r="F12" s="249"/>
      <c r="G12" s="249"/>
      <c r="H12" s="249"/>
      <c r="I12" s="249"/>
      <c r="J12" s="249"/>
      <c r="K12" s="249"/>
      <c r="L12" s="150"/>
      <c r="N12" s="56">
        <v>11</v>
      </c>
      <c r="O12" s="191" t="str">
        <f t="shared" si="0"/>
        <v>NL2</v>
      </c>
      <c r="P12" s="57">
        <f t="shared" si="7"/>
        <v>5.5996714129244252</v>
      </c>
      <c r="Q12" s="192">
        <f t="shared" si="13"/>
        <v>111.59638554216865</v>
      </c>
      <c r="R12" s="149">
        <f t="shared" si="1"/>
        <v>20532.128514056225</v>
      </c>
      <c r="S12" s="187">
        <v>44906</v>
      </c>
      <c r="X12" s="149">
        <f t="shared" si="15"/>
        <v>6138</v>
      </c>
      <c r="Y12" s="57">
        <f t="shared" si="16"/>
        <v>-111.59638554216865</v>
      </c>
      <c r="Z12" s="193">
        <f t="shared" si="17"/>
        <v>-14394.128514056225</v>
      </c>
    </row>
    <row r="13" spans="1:26" x14ac:dyDescent="0.2">
      <c r="A13" s="152" t="s">
        <v>1</v>
      </c>
      <c r="B13" s="152" t="s">
        <v>84</v>
      </c>
      <c r="C13" s="152" t="s">
        <v>110</v>
      </c>
      <c r="D13" s="152" t="s">
        <v>115</v>
      </c>
      <c r="E13" s="152" t="s">
        <v>99</v>
      </c>
      <c r="F13" s="152" t="s">
        <v>116</v>
      </c>
      <c r="G13" s="152" t="s">
        <v>108</v>
      </c>
      <c r="H13" s="152" t="s">
        <v>107</v>
      </c>
      <c r="I13" s="152" t="s">
        <v>117</v>
      </c>
      <c r="J13" s="152" t="s">
        <v>118</v>
      </c>
      <c r="K13" s="152" t="s">
        <v>113</v>
      </c>
      <c r="L13" s="152" t="s">
        <v>119</v>
      </c>
      <c r="N13" s="56">
        <v>12</v>
      </c>
      <c r="O13" s="191" t="str">
        <f t="shared" si="0"/>
        <v>NL2</v>
      </c>
      <c r="P13" s="57">
        <f t="shared" si="7"/>
        <v>5.5996714129244252</v>
      </c>
      <c r="Q13" s="192">
        <f t="shared" si="13"/>
        <v>117.19605695509307</v>
      </c>
      <c r="R13" s="149">
        <f t="shared" si="1"/>
        <v>22398.685651697699</v>
      </c>
      <c r="S13" s="187">
        <v>44907</v>
      </c>
      <c r="X13" s="149">
        <f t="shared" si="15"/>
        <v>6138</v>
      </c>
      <c r="Y13" s="57">
        <f t="shared" si="16"/>
        <v>-117.19605695509307</v>
      </c>
      <c r="Z13" s="193">
        <f t="shared" si="17"/>
        <v>-16260.685651697699</v>
      </c>
    </row>
    <row r="14" spans="1:26" x14ac:dyDescent="0.2">
      <c r="A14" s="154" t="s">
        <v>104</v>
      </c>
      <c r="B14" s="162">
        <v>92636</v>
      </c>
      <c r="C14" s="157">
        <v>315.39999999999998</v>
      </c>
      <c r="D14" s="157">
        <v>200.04999999999998</v>
      </c>
      <c r="E14" s="157">
        <f>C14-D14</f>
        <v>115.35</v>
      </c>
      <c r="F14" s="157">
        <v>0.02</v>
      </c>
      <c r="G14" s="163">
        <f>D14/F14</f>
        <v>10002.499999999998</v>
      </c>
      <c r="H14" s="160">
        <f>G14/B14*100</f>
        <v>10.797638067274059</v>
      </c>
      <c r="I14" s="164">
        <v>44621</v>
      </c>
      <c r="J14" s="164">
        <v>44697</v>
      </c>
      <c r="K14" s="165">
        <f>J14-I14</f>
        <v>76</v>
      </c>
      <c r="L14" s="166">
        <f>K3-K14</f>
        <v>-22.425427872860638</v>
      </c>
      <c r="N14" s="56">
        <v>13</v>
      </c>
      <c r="O14" s="191" t="str">
        <f t="shared" si="0"/>
        <v>NL2</v>
      </c>
      <c r="P14" s="57">
        <f t="shared" si="7"/>
        <v>5.5996714129244252</v>
      </c>
      <c r="Q14" s="192">
        <f t="shared" si="13"/>
        <v>122.79572836801749</v>
      </c>
      <c r="R14" s="149">
        <f t="shared" si="1"/>
        <v>24265.242789339176</v>
      </c>
      <c r="S14" s="187">
        <v>44908</v>
      </c>
      <c r="X14" s="149">
        <f t="shared" si="15"/>
        <v>6138</v>
      </c>
      <c r="Y14" s="57">
        <f t="shared" si="16"/>
        <v>-122.79572836801749</v>
      </c>
      <c r="Z14" s="193">
        <f t="shared" si="17"/>
        <v>-18127.242789339176</v>
      </c>
    </row>
    <row r="15" spans="1:26" x14ac:dyDescent="0.2">
      <c r="A15" s="154" t="s">
        <v>83</v>
      </c>
      <c r="B15" s="167">
        <v>245118</v>
      </c>
      <c r="C15" s="157">
        <v>1535.75</v>
      </c>
      <c r="D15" s="157">
        <v>350.15000000000038</v>
      </c>
      <c r="E15" s="157">
        <f>C15-D15</f>
        <v>1185.5999999999997</v>
      </c>
      <c r="F15" s="157">
        <v>0.05</v>
      </c>
      <c r="G15" s="163">
        <f>D15/F15</f>
        <v>7003.0000000000073</v>
      </c>
      <c r="H15" s="160">
        <f>G15/B15*100</f>
        <v>2.8569913266263622</v>
      </c>
      <c r="I15" s="164">
        <v>44697</v>
      </c>
      <c r="J15" s="164">
        <v>44887</v>
      </c>
      <c r="K15" s="165">
        <f>J15-I15</f>
        <v>190</v>
      </c>
      <c r="L15" s="168">
        <f>K4-K15</f>
        <v>-69.457212713936443</v>
      </c>
      <c r="N15" s="56">
        <v>14</v>
      </c>
      <c r="O15" s="191" t="str">
        <f t="shared" si="0"/>
        <v>NL2</v>
      </c>
      <c r="P15" s="57">
        <f t="shared" si="7"/>
        <v>5.5996714129244252</v>
      </c>
      <c r="Q15" s="192">
        <f t="shared" si="13"/>
        <v>128.39539978094191</v>
      </c>
      <c r="R15" s="149">
        <f t="shared" si="1"/>
        <v>26131.79992698065</v>
      </c>
      <c r="S15" s="187">
        <v>44909</v>
      </c>
      <c r="X15" s="149">
        <f t="shared" si="15"/>
        <v>6138</v>
      </c>
      <c r="Y15" s="57">
        <f t="shared" si="16"/>
        <v>-128.39539978094191</v>
      </c>
      <c r="Z15" s="193">
        <f t="shared" si="17"/>
        <v>-19993.79992698065</v>
      </c>
    </row>
    <row r="16" spans="1:26" x14ac:dyDescent="0.2">
      <c r="A16" s="154" t="s">
        <v>120</v>
      </c>
      <c r="B16" s="167"/>
      <c r="C16" s="167"/>
      <c r="D16" s="167"/>
      <c r="E16" s="167"/>
      <c r="F16" s="167"/>
      <c r="G16" s="167"/>
      <c r="H16" s="167"/>
      <c r="I16" s="167"/>
      <c r="J16" s="167"/>
      <c r="K16" s="167"/>
      <c r="L16" s="167"/>
      <c r="N16" s="56">
        <v>15</v>
      </c>
      <c r="O16" s="191" t="str">
        <f t="shared" si="0"/>
        <v>NL2</v>
      </c>
      <c r="P16" s="57">
        <f t="shared" si="7"/>
        <v>5.5996714129244252</v>
      </c>
      <c r="Q16" s="192">
        <f t="shared" si="13"/>
        <v>133.99507119386635</v>
      </c>
      <c r="R16" s="149">
        <f t="shared" si="1"/>
        <v>27998.357064622127</v>
      </c>
      <c r="S16" s="187">
        <v>44910</v>
      </c>
      <c r="X16" s="149">
        <f t="shared" si="15"/>
        <v>6138</v>
      </c>
      <c r="Y16" s="57">
        <f t="shared" si="16"/>
        <v>-133.99507119386635</v>
      </c>
      <c r="Z16" s="193">
        <f t="shared" si="17"/>
        <v>-21860.357064622127</v>
      </c>
    </row>
    <row r="17" spans="1:26" x14ac:dyDescent="0.2">
      <c r="A17" s="154" t="s">
        <v>121</v>
      </c>
      <c r="B17" s="167"/>
      <c r="C17" s="167"/>
      <c r="D17" s="167"/>
      <c r="E17" s="167"/>
      <c r="F17" s="167"/>
      <c r="G17" s="167"/>
      <c r="H17" s="167"/>
      <c r="I17" s="167"/>
      <c r="J17" s="167"/>
      <c r="K17" s="167"/>
      <c r="L17" s="167"/>
      <c r="N17" s="56">
        <v>16</v>
      </c>
      <c r="O17" s="191" t="str">
        <f t="shared" si="0"/>
        <v>NL2</v>
      </c>
      <c r="P17" s="57">
        <f t="shared" si="7"/>
        <v>5.5996714129244252</v>
      </c>
      <c r="Q17" s="192">
        <f t="shared" si="13"/>
        <v>139.59474260679079</v>
      </c>
      <c r="R17" s="149">
        <f t="shared" si="1"/>
        <v>29864.914202263601</v>
      </c>
      <c r="S17" s="187">
        <v>44911</v>
      </c>
      <c r="X17" s="149">
        <f t="shared" si="15"/>
        <v>6138</v>
      </c>
      <c r="Y17" s="57">
        <f t="shared" si="16"/>
        <v>-139.59474260679079</v>
      </c>
      <c r="Z17" s="193">
        <f t="shared" si="17"/>
        <v>-23726.914202263601</v>
      </c>
    </row>
    <row r="18" spans="1:26" x14ac:dyDescent="0.2">
      <c r="A18" s="154" t="s">
        <v>122</v>
      </c>
      <c r="B18" s="167"/>
      <c r="C18" s="167"/>
      <c r="D18" s="167"/>
      <c r="E18" s="167"/>
      <c r="F18" s="167"/>
      <c r="G18" s="167"/>
      <c r="H18" s="167"/>
      <c r="I18" s="167"/>
      <c r="J18" s="167"/>
      <c r="K18" s="167"/>
      <c r="L18" s="167"/>
      <c r="N18" s="56">
        <v>17</v>
      </c>
      <c r="O18" s="191" t="str">
        <f t="shared" si="0"/>
        <v>NL2</v>
      </c>
      <c r="P18" s="57">
        <f t="shared" si="7"/>
        <v>5.5996714129244252</v>
      </c>
      <c r="Q18" s="192">
        <f>Q17+P18</f>
        <v>145.19441401971523</v>
      </c>
      <c r="R18" s="149">
        <f t="shared" si="1"/>
        <v>31731.471339905074</v>
      </c>
      <c r="S18" s="187">
        <v>44912</v>
      </c>
      <c r="X18" s="149">
        <f t="shared" si="15"/>
        <v>6138</v>
      </c>
      <c r="Y18" s="57">
        <f t="shared" si="16"/>
        <v>-145.19441401971523</v>
      </c>
      <c r="Z18" s="193">
        <f t="shared" si="17"/>
        <v>-25593.471339905074</v>
      </c>
    </row>
    <row r="19" spans="1:26" x14ac:dyDescent="0.2">
      <c r="A19" s="154" t="s">
        <v>123</v>
      </c>
      <c r="B19" s="167"/>
      <c r="C19" s="167"/>
      <c r="D19" s="167"/>
      <c r="E19" s="167"/>
      <c r="F19" s="167"/>
      <c r="G19" s="167"/>
      <c r="H19" s="167"/>
      <c r="I19" s="167"/>
      <c r="J19" s="167"/>
      <c r="K19" s="167"/>
      <c r="L19" s="167"/>
      <c r="N19" s="56">
        <v>20</v>
      </c>
      <c r="O19" s="191" t="str">
        <f t="shared" si="0"/>
        <v>NL2</v>
      </c>
      <c r="P19" s="57">
        <f t="shared" si="7"/>
        <v>5.5996714129244252</v>
      </c>
      <c r="Q19" s="192">
        <f t="shared" ref="Q19:Q82" si="18">Q18+P19</f>
        <v>150.79408543263966</v>
      </c>
      <c r="R19" s="149">
        <f t="shared" si="1"/>
        <v>37331.142752829503</v>
      </c>
      <c r="S19" s="187">
        <v>44913</v>
      </c>
      <c r="X19" s="149">
        <f t="shared" si="15"/>
        <v>6138</v>
      </c>
      <c r="Y19" s="57">
        <f t="shared" si="16"/>
        <v>-150.79408543263966</v>
      </c>
      <c r="Z19" s="193">
        <f t="shared" si="17"/>
        <v>-31193.142752829503</v>
      </c>
    </row>
    <row r="20" spans="1:26" x14ac:dyDescent="0.2">
      <c r="A20" s="154" t="s">
        <v>124</v>
      </c>
      <c r="B20" s="167"/>
      <c r="C20" s="167"/>
      <c r="D20" s="167"/>
      <c r="E20" s="167"/>
      <c r="F20" s="167"/>
      <c r="G20" s="167"/>
      <c r="H20" s="167"/>
      <c r="I20" s="167"/>
      <c r="J20" s="167"/>
      <c r="K20" s="167"/>
      <c r="L20" s="167"/>
      <c r="N20" s="56">
        <v>21</v>
      </c>
      <c r="O20" s="191" t="str">
        <f t="shared" si="0"/>
        <v>NL2</v>
      </c>
      <c r="P20" s="57">
        <f t="shared" si="7"/>
        <v>5.5996714129244252</v>
      </c>
      <c r="Q20" s="192">
        <f t="shared" si="18"/>
        <v>156.3937568455641</v>
      </c>
      <c r="R20" s="149">
        <f t="shared" si="1"/>
        <v>39197.699890470976</v>
      </c>
      <c r="S20" s="187">
        <v>44914</v>
      </c>
      <c r="X20" s="149">
        <f t="shared" si="15"/>
        <v>6138</v>
      </c>
      <c r="Y20" s="57">
        <f t="shared" si="16"/>
        <v>-156.3937568455641</v>
      </c>
      <c r="Z20" s="193">
        <f t="shared" si="17"/>
        <v>-33059.699890470976</v>
      </c>
    </row>
    <row r="21" spans="1:26" x14ac:dyDescent="0.2">
      <c r="L21" s="186">
        <f>SUM(L14:L20)</f>
        <v>-91.882640586797081</v>
      </c>
      <c r="N21" s="56">
        <v>22</v>
      </c>
      <c r="O21" s="191" t="str">
        <f t="shared" si="0"/>
        <v>NL2</v>
      </c>
      <c r="P21" s="57">
        <f t="shared" si="7"/>
        <v>5.5996714129244252</v>
      </c>
      <c r="Q21" s="192">
        <f t="shared" si="18"/>
        <v>161.99342825848854</v>
      </c>
      <c r="R21" s="149">
        <f t="shared" si="1"/>
        <v>41064.25702811245</v>
      </c>
      <c r="S21" s="187">
        <v>44915</v>
      </c>
      <c r="X21" s="149">
        <f t="shared" si="15"/>
        <v>6138</v>
      </c>
      <c r="Y21" s="57">
        <f t="shared" si="16"/>
        <v>-161.99342825848854</v>
      </c>
      <c r="Z21" s="193">
        <f t="shared" si="17"/>
        <v>-34926.25702811245</v>
      </c>
    </row>
    <row r="22" spans="1:26" x14ac:dyDescent="0.2">
      <c r="N22" s="56">
        <v>23</v>
      </c>
      <c r="O22" s="191" t="str">
        <f t="shared" si="0"/>
        <v>NL2</v>
      </c>
      <c r="P22" s="57">
        <f t="shared" si="7"/>
        <v>5.5996714129244252</v>
      </c>
      <c r="Q22" s="192">
        <f t="shared" si="18"/>
        <v>167.59309967141297</v>
      </c>
      <c r="R22" s="149">
        <f t="shared" si="1"/>
        <v>42930.814165753924</v>
      </c>
      <c r="S22" s="187">
        <v>44916</v>
      </c>
      <c r="X22" s="149">
        <f t="shared" si="15"/>
        <v>6138</v>
      </c>
      <c r="Y22" s="57">
        <f t="shared" si="16"/>
        <v>-167.59309967141297</v>
      </c>
      <c r="Z22" s="193">
        <f t="shared" si="17"/>
        <v>-36792.814165753924</v>
      </c>
    </row>
    <row r="23" spans="1:26" x14ac:dyDescent="0.2">
      <c r="C23" s="209" t="s">
        <v>117</v>
      </c>
      <c r="D23" s="209" t="s">
        <v>118</v>
      </c>
      <c r="E23" s="209" t="s">
        <v>126</v>
      </c>
      <c r="N23" s="56">
        <v>24</v>
      </c>
      <c r="O23" s="191" t="str">
        <f t="shared" si="0"/>
        <v>NL2</v>
      </c>
      <c r="P23" s="57">
        <f t="shared" si="7"/>
        <v>5.5996714129244252</v>
      </c>
      <c r="Q23" s="192">
        <f t="shared" si="18"/>
        <v>173.19277108433741</v>
      </c>
      <c r="R23" s="149">
        <f t="shared" si="1"/>
        <v>44797.371303395397</v>
      </c>
      <c r="S23" s="187">
        <v>44917</v>
      </c>
      <c r="X23" s="149">
        <f t="shared" si="15"/>
        <v>6138</v>
      </c>
      <c r="Y23" s="57">
        <f t="shared" si="16"/>
        <v>-173.19277108433741</v>
      </c>
      <c r="Z23" s="193">
        <f t="shared" si="17"/>
        <v>-38659.371303395397</v>
      </c>
    </row>
    <row r="24" spans="1:26" x14ac:dyDescent="0.2">
      <c r="B24" s="208" t="s">
        <v>127</v>
      </c>
      <c r="C24" s="187">
        <v>44896</v>
      </c>
      <c r="D24" s="187">
        <v>46722</v>
      </c>
      <c r="E24" s="56">
        <f>D24-C24</f>
        <v>1826</v>
      </c>
      <c r="N24" s="56">
        <v>25</v>
      </c>
      <c r="O24" s="191" t="str">
        <f t="shared" si="0"/>
        <v>NL2</v>
      </c>
      <c r="P24" s="57">
        <f t="shared" si="7"/>
        <v>5.5996714129244252</v>
      </c>
      <c r="Q24" s="192">
        <f t="shared" si="18"/>
        <v>178.79244249726185</v>
      </c>
      <c r="R24" s="149">
        <f t="shared" si="1"/>
        <v>46663.928441036878</v>
      </c>
      <c r="S24" s="187">
        <v>44918</v>
      </c>
      <c r="X24" s="149">
        <f t="shared" si="15"/>
        <v>6138</v>
      </c>
      <c r="Y24" s="57">
        <f t="shared" si="16"/>
        <v>-178.79244249726185</v>
      </c>
      <c r="Z24" s="193">
        <f t="shared" si="17"/>
        <v>-40525.928441036878</v>
      </c>
    </row>
    <row r="25" spans="1:26" x14ac:dyDescent="0.2">
      <c r="B25" s="208" t="s">
        <v>128</v>
      </c>
      <c r="C25" s="188">
        <f>B10/E24</f>
        <v>1866.557137641475</v>
      </c>
      <c r="D25" s="188"/>
      <c r="E25" s="188"/>
      <c r="G25" s="210" t="s">
        <v>175</v>
      </c>
      <c r="N25" s="56">
        <v>26</v>
      </c>
      <c r="O25" s="191" t="str">
        <f t="shared" si="0"/>
        <v>NL2</v>
      </c>
      <c r="P25" s="57">
        <f t="shared" si="7"/>
        <v>5.5996714129244252</v>
      </c>
      <c r="Q25" s="192">
        <f t="shared" si="18"/>
        <v>184.39211391018628</v>
      </c>
      <c r="R25" s="149">
        <f t="shared" si="1"/>
        <v>48530.485578678352</v>
      </c>
      <c r="S25" s="187">
        <v>44919</v>
      </c>
      <c r="X25" s="149">
        <f t="shared" si="15"/>
        <v>6138</v>
      </c>
      <c r="Y25" s="57">
        <f t="shared" si="16"/>
        <v>-184.39211391018628</v>
      </c>
      <c r="Z25" s="193">
        <f t="shared" si="17"/>
        <v>-42392.485578678352</v>
      </c>
    </row>
    <row r="26" spans="1:26" x14ac:dyDescent="0.2">
      <c r="B26" s="208" t="s">
        <v>129</v>
      </c>
      <c r="C26" s="57">
        <v>50</v>
      </c>
      <c r="D26" s="188"/>
      <c r="E26" s="188"/>
      <c r="N26" s="56">
        <v>27</v>
      </c>
      <c r="O26" s="191" t="str">
        <f t="shared" si="0"/>
        <v>NL2</v>
      </c>
      <c r="P26" s="57">
        <f t="shared" si="7"/>
        <v>5.5996714129244252</v>
      </c>
      <c r="Q26" s="192">
        <f t="shared" si="18"/>
        <v>189.99178532311072</v>
      </c>
      <c r="R26" s="149">
        <f t="shared" si="1"/>
        <v>50397.042716319826</v>
      </c>
      <c r="S26" s="187">
        <v>44920</v>
      </c>
      <c r="X26" s="149">
        <f t="shared" si="15"/>
        <v>6138</v>
      </c>
      <c r="Y26" s="57">
        <f t="shared" si="16"/>
        <v>-189.99178532311072</v>
      </c>
      <c r="Z26" s="193">
        <f t="shared" si="17"/>
        <v>-44259.042716319826</v>
      </c>
    </row>
    <row r="27" spans="1:26" x14ac:dyDescent="0.2">
      <c r="N27" s="56">
        <v>28</v>
      </c>
      <c r="O27" s="191" t="str">
        <f t="shared" si="0"/>
        <v>NL2</v>
      </c>
      <c r="P27" s="57">
        <f t="shared" si="7"/>
        <v>5.5996714129244252</v>
      </c>
      <c r="Q27" s="192">
        <f t="shared" si="18"/>
        <v>195.59145673603516</v>
      </c>
      <c r="R27" s="149">
        <f t="shared" si="1"/>
        <v>52263.599853961299</v>
      </c>
      <c r="S27" s="187">
        <v>44921</v>
      </c>
      <c r="X27" s="149">
        <f t="shared" si="15"/>
        <v>6138</v>
      </c>
      <c r="Y27" s="57">
        <f t="shared" si="16"/>
        <v>-195.59145673603516</v>
      </c>
      <c r="Z27" s="193">
        <f t="shared" si="17"/>
        <v>-46125.599853961299</v>
      </c>
    </row>
    <row r="28" spans="1:26" x14ac:dyDescent="0.2">
      <c r="N28" s="56">
        <v>29</v>
      </c>
      <c r="O28" s="191" t="str">
        <f t="shared" si="0"/>
        <v>NL2</v>
      </c>
      <c r="P28" s="57">
        <f t="shared" si="7"/>
        <v>5.5996714129244252</v>
      </c>
      <c r="Q28" s="192">
        <f t="shared" si="18"/>
        <v>201.19112814895959</v>
      </c>
      <c r="R28" s="149">
        <f t="shared" si="1"/>
        <v>54130.156991602773</v>
      </c>
      <c r="S28" s="187">
        <v>44922</v>
      </c>
      <c r="X28" s="149">
        <f t="shared" si="15"/>
        <v>6138</v>
      </c>
      <c r="Y28" s="57">
        <f t="shared" si="16"/>
        <v>-201.19112814895959</v>
      </c>
      <c r="Z28" s="193">
        <f t="shared" si="17"/>
        <v>-47992.156991602773</v>
      </c>
    </row>
    <row r="29" spans="1:26" x14ac:dyDescent="0.2">
      <c r="N29" s="56">
        <v>30</v>
      </c>
      <c r="O29" s="191" t="str">
        <f t="shared" si="0"/>
        <v>NL2</v>
      </c>
      <c r="P29" s="57">
        <f t="shared" si="7"/>
        <v>5.5996714129244252</v>
      </c>
      <c r="Q29" s="192">
        <f t="shared" si="18"/>
        <v>206.79079956188403</v>
      </c>
      <c r="R29" s="149">
        <f t="shared" si="1"/>
        <v>55996.714129244254</v>
      </c>
      <c r="S29" s="187">
        <v>44923</v>
      </c>
      <c r="X29" s="149">
        <f t="shared" si="15"/>
        <v>6138</v>
      </c>
      <c r="Y29" s="57">
        <f t="shared" si="16"/>
        <v>-206.79079956188403</v>
      </c>
      <c r="Z29" s="193">
        <f t="shared" si="17"/>
        <v>-49858.714129244254</v>
      </c>
    </row>
    <row r="30" spans="1:26" x14ac:dyDescent="0.2">
      <c r="N30" s="56">
        <v>31</v>
      </c>
      <c r="O30" s="191" t="str">
        <f t="shared" si="0"/>
        <v>NL2</v>
      </c>
      <c r="P30" s="57">
        <f t="shared" si="7"/>
        <v>5.5996714129244252</v>
      </c>
      <c r="Q30" s="192">
        <f t="shared" si="18"/>
        <v>212.39047097480847</v>
      </c>
      <c r="R30" s="149">
        <f t="shared" si="1"/>
        <v>57863.271266885728</v>
      </c>
      <c r="S30" s="187">
        <v>44924</v>
      </c>
      <c r="X30" s="149">
        <f t="shared" si="15"/>
        <v>6138</v>
      </c>
      <c r="Y30" s="57">
        <f t="shared" si="16"/>
        <v>-212.39047097480847</v>
      </c>
      <c r="Z30" s="193">
        <f t="shared" si="17"/>
        <v>-51725.271266885728</v>
      </c>
    </row>
    <row r="31" spans="1:26" x14ac:dyDescent="0.2">
      <c r="N31" s="56">
        <v>32</v>
      </c>
      <c r="O31" s="191" t="str">
        <f t="shared" si="0"/>
        <v>NL2</v>
      </c>
      <c r="P31" s="57">
        <f t="shared" si="7"/>
        <v>5.5996714129244252</v>
      </c>
      <c r="Q31" s="192">
        <f t="shared" si="18"/>
        <v>217.9901423877329</v>
      </c>
      <c r="R31" s="149">
        <f t="shared" si="1"/>
        <v>59729.828404527201</v>
      </c>
      <c r="S31" s="187">
        <v>44925</v>
      </c>
      <c r="X31" s="149">
        <f t="shared" si="15"/>
        <v>6138</v>
      </c>
      <c r="Y31" s="57">
        <f t="shared" si="16"/>
        <v>-217.9901423877329</v>
      </c>
      <c r="Z31" s="193">
        <f t="shared" si="17"/>
        <v>-53591.828404527201</v>
      </c>
    </row>
    <row r="32" spans="1:26" x14ac:dyDescent="0.2">
      <c r="N32" s="56">
        <v>33</v>
      </c>
      <c r="O32" s="191" t="str">
        <f t="shared" si="0"/>
        <v>NL2</v>
      </c>
      <c r="P32" s="57">
        <f t="shared" si="7"/>
        <v>5.5996714129244252</v>
      </c>
      <c r="Q32" s="192">
        <f t="shared" si="18"/>
        <v>223.58981380065734</v>
      </c>
      <c r="R32" s="149">
        <f t="shared" si="1"/>
        <v>61596.385542168675</v>
      </c>
      <c r="S32" s="187">
        <v>44926</v>
      </c>
      <c r="X32" s="149">
        <f t="shared" si="15"/>
        <v>6138</v>
      </c>
      <c r="Y32" s="57">
        <f t="shared" si="16"/>
        <v>-223.58981380065734</v>
      </c>
      <c r="Z32" s="193">
        <f t="shared" si="17"/>
        <v>-55458.385542168675</v>
      </c>
    </row>
    <row r="33" spans="14:26" x14ac:dyDescent="0.2">
      <c r="N33" s="56">
        <v>34</v>
      </c>
      <c r="O33" s="191" t="str">
        <f t="shared" si="0"/>
        <v>NL2</v>
      </c>
      <c r="P33" s="57">
        <f t="shared" si="7"/>
        <v>5.5996714129244252</v>
      </c>
      <c r="Q33" s="192">
        <f t="shared" si="18"/>
        <v>229.18948521358178</v>
      </c>
      <c r="R33" s="149">
        <f t="shared" si="1"/>
        <v>63462.942679810149</v>
      </c>
      <c r="S33" s="187">
        <v>44927</v>
      </c>
      <c r="X33" s="149">
        <f t="shared" si="15"/>
        <v>6138</v>
      </c>
      <c r="Y33" s="57">
        <f t="shared" si="16"/>
        <v>-229.18948521358178</v>
      </c>
      <c r="Z33" s="193">
        <f t="shared" si="17"/>
        <v>-57324.942679810149</v>
      </c>
    </row>
    <row r="34" spans="14:26" x14ac:dyDescent="0.2">
      <c r="N34" s="56">
        <v>35</v>
      </c>
      <c r="O34" s="191" t="str">
        <f t="shared" si="0"/>
        <v>NL2</v>
      </c>
      <c r="P34" s="57">
        <f t="shared" si="7"/>
        <v>5.5996714129244252</v>
      </c>
      <c r="Q34" s="192">
        <f t="shared" si="18"/>
        <v>234.78915662650621</v>
      </c>
      <c r="R34" s="149">
        <f t="shared" si="1"/>
        <v>65329.499817451629</v>
      </c>
      <c r="S34" s="187">
        <v>44928</v>
      </c>
      <c r="X34" s="149">
        <f t="shared" si="15"/>
        <v>6138</v>
      </c>
      <c r="Y34" s="57">
        <f t="shared" si="16"/>
        <v>-234.78915662650621</v>
      </c>
      <c r="Z34" s="193">
        <f t="shared" si="17"/>
        <v>-59191.499817451629</v>
      </c>
    </row>
    <row r="35" spans="14:26" x14ac:dyDescent="0.2">
      <c r="N35" s="56">
        <v>36</v>
      </c>
      <c r="O35" s="191" t="str">
        <f t="shared" si="0"/>
        <v>NL2</v>
      </c>
      <c r="P35" s="57">
        <f t="shared" si="7"/>
        <v>5.5996714129244252</v>
      </c>
      <c r="Q35" s="192">
        <f t="shared" si="18"/>
        <v>240.38882803943065</v>
      </c>
      <c r="R35" s="149">
        <f t="shared" si="1"/>
        <v>67196.056955093096</v>
      </c>
      <c r="S35" s="187">
        <v>44929</v>
      </c>
      <c r="X35" s="149">
        <f t="shared" si="15"/>
        <v>6138</v>
      </c>
      <c r="Y35" s="57">
        <f t="shared" si="16"/>
        <v>-240.38882803943065</v>
      </c>
      <c r="Z35" s="193">
        <f t="shared" si="17"/>
        <v>-61058.056955093096</v>
      </c>
    </row>
    <row r="36" spans="14:26" x14ac:dyDescent="0.2">
      <c r="N36" s="56">
        <v>37</v>
      </c>
      <c r="O36" s="191" t="str">
        <f t="shared" si="0"/>
        <v>NL2</v>
      </c>
      <c r="P36" s="57">
        <f t="shared" si="7"/>
        <v>5.5996714129244252</v>
      </c>
      <c r="Q36" s="192">
        <f t="shared" si="18"/>
        <v>245.98849945235509</v>
      </c>
      <c r="R36" s="149">
        <f t="shared" si="1"/>
        <v>69062.61409273457</v>
      </c>
      <c r="S36" s="187">
        <v>44930</v>
      </c>
      <c r="X36" s="149">
        <f t="shared" si="15"/>
        <v>6138</v>
      </c>
      <c r="Y36" s="57">
        <f t="shared" si="16"/>
        <v>-245.98849945235509</v>
      </c>
      <c r="Z36" s="193">
        <f t="shared" si="17"/>
        <v>-62924.61409273457</v>
      </c>
    </row>
    <row r="37" spans="14:26" x14ac:dyDescent="0.2">
      <c r="N37" s="56">
        <v>38</v>
      </c>
      <c r="O37" s="191" t="str">
        <f t="shared" si="0"/>
        <v>NL2</v>
      </c>
      <c r="P37" s="57">
        <f t="shared" si="7"/>
        <v>5.5996714129244252</v>
      </c>
      <c r="Q37" s="192">
        <f t="shared" si="18"/>
        <v>251.58817086527952</v>
      </c>
      <c r="R37" s="149">
        <f t="shared" si="1"/>
        <v>70929.171230376058</v>
      </c>
      <c r="S37" s="187">
        <v>44931</v>
      </c>
      <c r="X37" s="149">
        <f t="shared" si="15"/>
        <v>6138</v>
      </c>
      <c r="Y37" s="57">
        <f t="shared" si="16"/>
        <v>-251.58817086527952</v>
      </c>
      <c r="Z37" s="193">
        <f t="shared" si="17"/>
        <v>-64791.171230376058</v>
      </c>
    </row>
    <row r="38" spans="14:26" x14ac:dyDescent="0.2">
      <c r="N38" s="56">
        <v>39</v>
      </c>
      <c r="O38" s="191" t="str">
        <f t="shared" si="0"/>
        <v>NL2</v>
      </c>
      <c r="P38" s="57">
        <f t="shared" si="7"/>
        <v>5.5996714129244252</v>
      </c>
      <c r="Q38" s="192">
        <f t="shared" si="18"/>
        <v>257.18784227820396</v>
      </c>
      <c r="R38" s="149">
        <f t="shared" si="1"/>
        <v>72795.728368017531</v>
      </c>
      <c r="S38" s="187">
        <v>44932</v>
      </c>
      <c r="X38" s="149">
        <f t="shared" si="15"/>
        <v>6138</v>
      </c>
      <c r="Y38" s="57">
        <f t="shared" si="16"/>
        <v>-257.18784227820396</v>
      </c>
      <c r="Z38" s="193">
        <f t="shared" si="17"/>
        <v>-66657.728368017531</v>
      </c>
    </row>
    <row r="39" spans="14:26" x14ac:dyDescent="0.2">
      <c r="N39" s="56">
        <v>40</v>
      </c>
      <c r="O39" s="191" t="str">
        <f t="shared" si="0"/>
        <v>NL2</v>
      </c>
      <c r="P39" s="57">
        <f t="shared" si="7"/>
        <v>5.5996714129244252</v>
      </c>
      <c r="Q39" s="192">
        <f t="shared" si="18"/>
        <v>262.78751369112837</v>
      </c>
      <c r="R39" s="149">
        <f t="shared" si="1"/>
        <v>74662.285505659005</v>
      </c>
      <c r="S39" s="187">
        <v>44933</v>
      </c>
      <c r="X39" s="149">
        <f t="shared" si="15"/>
        <v>6138</v>
      </c>
      <c r="Y39" s="57">
        <f t="shared" si="16"/>
        <v>-262.78751369112837</v>
      </c>
      <c r="Z39" s="193">
        <f t="shared" si="17"/>
        <v>-68524.285505659005</v>
      </c>
    </row>
    <row r="40" spans="14:26" x14ac:dyDescent="0.2">
      <c r="N40" s="56">
        <v>41</v>
      </c>
      <c r="O40" s="191" t="str">
        <f t="shared" si="0"/>
        <v>NL2</v>
      </c>
      <c r="P40" s="57">
        <f t="shared" si="7"/>
        <v>5.5996714129244252</v>
      </c>
      <c r="Q40" s="192">
        <f t="shared" si="18"/>
        <v>268.38718510405278</v>
      </c>
      <c r="R40" s="149">
        <f t="shared" si="1"/>
        <v>76528.842643300479</v>
      </c>
      <c r="S40" s="187">
        <v>44934</v>
      </c>
      <c r="X40" s="149">
        <f t="shared" si="15"/>
        <v>6138</v>
      </c>
      <c r="Y40" s="57">
        <f t="shared" si="16"/>
        <v>-268.38718510405278</v>
      </c>
      <c r="Z40" s="193">
        <f t="shared" si="17"/>
        <v>-70390.842643300479</v>
      </c>
    </row>
    <row r="41" spans="14:26" x14ac:dyDescent="0.2">
      <c r="N41" s="56">
        <v>42</v>
      </c>
      <c r="O41" s="191" t="str">
        <f t="shared" si="0"/>
        <v>NL2</v>
      </c>
      <c r="P41" s="57">
        <f t="shared" si="7"/>
        <v>5.5996714129244252</v>
      </c>
      <c r="Q41" s="192">
        <f t="shared" si="18"/>
        <v>273.98685651697718</v>
      </c>
      <c r="R41" s="149">
        <f t="shared" si="1"/>
        <v>78395.399780941952</v>
      </c>
      <c r="S41" s="187">
        <v>44935</v>
      </c>
      <c r="X41" s="149">
        <f t="shared" si="15"/>
        <v>6138</v>
      </c>
      <c r="Y41" s="57">
        <f t="shared" si="16"/>
        <v>-273.98685651697718</v>
      </c>
      <c r="Z41" s="193">
        <f t="shared" si="17"/>
        <v>-72257.399780941952</v>
      </c>
    </row>
    <row r="42" spans="14:26" x14ac:dyDescent="0.2">
      <c r="N42" s="56">
        <v>43</v>
      </c>
      <c r="O42" s="191" t="str">
        <f t="shared" si="0"/>
        <v>NL2</v>
      </c>
      <c r="P42" s="57">
        <f t="shared" si="7"/>
        <v>5.5996714129244252</v>
      </c>
      <c r="Q42" s="192">
        <f t="shared" si="18"/>
        <v>279.58652792990159</v>
      </c>
      <c r="R42" s="149">
        <f t="shared" si="1"/>
        <v>80261.956918583426</v>
      </c>
      <c r="S42" s="187">
        <v>44936</v>
      </c>
      <c r="X42" s="149">
        <f t="shared" si="15"/>
        <v>6138</v>
      </c>
      <c r="Y42" s="57">
        <f t="shared" si="16"/>
        <v>-279.58652792990159</v>
      </c>
      <c r="Z42" s="193">
        <f t="shared" si="17"/>
        <v>-74123.956918583426</v>
      </c>
    </row>
    <row r="43" spans="14:26" x14ac:dyDescent="0.2">
      <c r="N43" s="56">
        <v>44</v>
      </c>
      <c r="O43" s="191" t="str">
        <f t="shared" si="0"/>
        <v>NL2</v>
      </c>
      <c r="P43" s="57">
        <f t="shared" si="7"/>
        <v>5.5996714129244252</v>
      </c>
      <c r="Q43" s="192">
        <f t="shared" si="18"/>
        <v>285.186199342826</v>
      </c>
      <c r="R43" s="149">
        <f t="shared" si="1"/>
        <v>82128.5140562249</v>
      </c>
      <c r="S43" s="187">
        <v>44937</v>
      </c>
      <c r="X43" s="149">
        <f t="shared" si="15"/>
        <v>6138</v>
      </c>
      <c r="Y43" s="57">
        <f t="shared" si="16"/>
        <v>-285.186199342826</v>
      </c>
      <c r="Z43" s="193">
        <f t="shared" si="17"/>
        <v>-75990.5140562249</v>
      </c>
    </row>
    <row r="44" spans="14:26" x14ac:dyDescent="0.2">
      <c r="N44" s="56">
        <v>45</v>
      </c>
      <c r="O44" s="191" t="str">
        <f t="shared" si="0"/>
        <v>NL2</v>
      </c>
      <c r="P44" s="57">
        <f t="shared" si="7"/>
        <v>5.5996714129244252</v>
      </c>
      <c r="Q44" s="192">
        <f t="shared" si="18"/>
        <v>290.78587075575041</v>
      </c>
      <c r="R44" s="149">
        <f t="shared" si="1"/>
        <v>83995.071193866374</v>
      </c>
      <c r="S44" s="187">
        <v>44938</v>
      </c>
      <c r="X44" s="149">
        <f t="shared" si="15"/>
        <v>6138</v>
      </c>
      <c r="Y44" s="57">
        <f t="shared" si="16"/>
        <v>-290.78587075575041</v>
      </c>
      <c r="Z44" s="193">
        <f t="shared" si="17"/>
        <v>-77857.071193866374</v>
      </c>
    </row>
    <row r="45" spans="14:26" x14ac:dyDescent="0.2">
      <c r="N45" s="56">
        <v>46</v>
      </c>
      <c r="O45" s="191" t="str">
        <f t="shared" si="0"/>
        <v>NL2</v>
      </c>
      <c r="P45" s="57">
        <f t="shared" si="7"/>
        <v>5.5996714129244252</v>
      </c>
      <c r="Q45" s="192">
        <f t="shared" si="18"/>
        <v>296.38554216867482</v>
      </c>
      <c r="R45" s="149">
        <f t="shared" si="1"/>
        <v>85861.628331507847</v>
      </c>
      <c r="S45" s="187">
        <v>44939</v>
      </c>
      <c r="X45" s="149">
        <f t="shared" si="15"/>
        <v>6138</v>
      </c>
      <c r="Y45" s="57">
        <f t="shared" si="16"/>
        <v>-296.38554216867482</v>
      </c>
      <c r="Z45" s="193">
        <f t="shared" si="17"/>
        <v>-79723.628331507847</v>
      </c>
    </row>
    <row r="46" spans="14:26" x14ac:dyDescent="0.2">
      <c r="N46" s="56">
        <v>47</v>
      </c>
      <c r="O46" s="191" t="str">
        <f t="shared" si="0"/>
        <v>NL2</v>
      </c>
      <c r="P46" s="57">
        <f t="shared" si="7"/>
        <v>5.5996714129244252</v>
      </c>
      <c r="Q46" s="192">
        <f t="shared" si="18"/>
        <v>301.98521358159923</v>
      </c>
      <c r="R46" s="149">
        <f t="shared" si="1"/>
        <v>87728.185469149321</v>
      </c>
      <c r="S46" s="187">
        <v>44940</v>
      </c>
      <c r="X46" s="149">
        <f t="shared" si="15"/>
        <v>6138</v>
      </c>
      <c r="Y46" s="57">
        <f t="shared" si="16"/>
        <v>-301.98521358159923</v>
      </c>
      <c r="Z46" s="193">
        <f t="shared" si="17"/>
        <v>-81590.185469149321</v>
      </c>
    </row>
    <row r="47" spans="14:26" x14ac:dyDescent="0.2">
      <c r="N47" s="56">
        <v>48</v>
      </c>
      <c r="O47" s="191" t="str">
        <f t="shared" si="0"/>
        <v>NL2</v>
      </c>
      <c r="P47" s="57">
        <f t="shared" si="7"/>
        <v>5.5996714129244252</v>
      </c>
      <c r="Q47" s="192">
        <f t="shared" si="18"/>
        <v>307.58488499452363</v>
      </c>
      <c r="R47" s="149">
        <f t="shared" si="1"/>
        <v>89594.742606790795</v>
      </c>
      <c r="S47" s="187">
        <v>44941</v>
      </c>
      <c r="X47" s="149">
        <f t="shared" si="15"/>
        <v>6138</v>
      </c>
      <c r="Y47" s="57">
        <f t="shared" si="16"/>
        <v>-307.58488499452363</v>
      </c>
      <c r="Z47" s="193">
        <f t="shared" si="17"/>
        <v>-83456.742606790795</v>
      </c>
    </row>
    <row r="48" spans="14:26" x14ac:dyDescent="0.2">
      <c r="N48" s="56">
        <v>49</v>
      </c>
      <c r="O48" s="191" t="str">
        <f t="shared" si="0"/>
        <v>NL2</v>
      </c>
      <c r="P48" s="57">
        <f t="shared" si="7"/>
        <v>5.5996714129244252</v>
      </c>
      <c r="Q48" s="192">
        <f t="shared" si="18"/>
        <v>313.18455640744804</v>
      </c>
      <c r="R48" s="149">
        <f t="shared" si="1"/>
        <v>91461.299744432283</v>
      </c>
      <c r="S48" s="187">
        <v>44942</v>
      </c>
      <c r="X48" s="149">
        <f t="shared" si="15"/>
        <v>6138</v>
      </c>
      <c r="Y48" s="57">
        <f t="shared" si="16"/>
        <v>-313.18455640744804</v>
      </c>
      <c r="Z48" s="193">
        <f t="shared" si="17"/>
        <v>-85323.299744432283</v>
      </c>
    </row>
    <row r="49" spans="14:26" x14ac:dyDescent="0.2">
      <c r="N49" s="56">
        <v>50</v>
      </c>
      <c r="O49" s="191" t="str">
        <f t="shared" si="0"/>
        <v>NL2</v>
      </c>
      <c r="P49" s="57">
        <f t="shared" si="7"/>
        <v>5.5996714129244252</v>
      </c>
      <c r="Q49" s="192">
        <f t="shared" si="18"/>
        <v>318.78422782037245</v>
      </c>
      <c r="R49" s="149">
        <f t="shared" si="1"/>
        <v>93327.856882073756</v>
      </c>
      <c r="S49" s="187">
        <v>44943</v>
      </c>
      <c r="X49" s="149">
        <f t="shared" si="15"/>
        <v>6138</v>
      </c>
      <c r="Y49" s="57">
        <f t="shared" si="16"/>
        <v>-318.78422782037245</v>
      </c>
      <c r="Z49" s="193">
        <f t="shared" si="17"/>
        <v>-87189.856882073756</v>
      </c>
    </row>
    <row r="50" spans="14:26" x14ac:dyDescent="0.2">
      <c r="N50" s="56">
        <v>51</v>
      </c>
      <c r="O50" s="191" t="str">
        <f t="shared" si="0"/>
        <v>NL2</v>
      </c>
      <c r="P50" s="57">
        <f t="shared" si="7"/>
        <v>5.5996714129244252</v>
      </c>
      <c r="Q50" s="192">
        <f t="shared" si="18"/>
        <v>324.38389923329686</v>
      </c>
      <c r="R50" s="149">
        <f t="shared" si="1"/>
        <v>95194.41401971523</v>
      </c>
      <c r="S50" s="187">
        <v>44944</v>
      </c>
      <c r="X50" s="149">
        <f t="shared" si="15"/>
        <v>6138</v>
      </c>
      <c r="Y50" s="57">
        <f t="shared" si="16"/>
        <v>-324.38389923329686</v>
      </c>
      <c r="Z50" s="193">
        <f t="shared" si="17"/>
        <v>-89056.41401971523</v>
      </c>
    </row>
    <row r="51" spans="14:26" x14ac:dyDescent="0.2">
      <c r="N51" s="56">
        <v>52</v>
      </c>
      <c r="O51" s="191" t="str">
        <f t="shared" si="0"/>
        <v>NL2</v>
      </c>
      <c r="P51" s="57">
        <f t="shared" si="7"/>
        <v>5.5996714129244252</v>
      </c>
      <c r="Q51" s="192">
        <f t="shared" si="18"/>
        <v>329.98357064622127</v>
      </c>
      <c r="R51" s="149">
        <f t="shared" si="1"/>
        <v>97060.971157356704</v>
      </c>
      <c r="S51" s="187">
        <v>44945</v>
      </c>
      <c r="X51" s="149">
        <f t="shared" si="15"/>
        <v>6138</v>
      </c>
      <c r="Y51" s="57">
        <f t="shared" si="16"/>
        <v>-329.98357064622127</v>
      </c>
      <c r="Z51" s="193">
        <f t="shared" si="17"/>
        <v>-90922.971157356704</v>
      </c>
    </row>
    <row r="52" spans="14:26" x14ac:dyDescent="0.2">
      <c r="N52" s="56">
        <v>53</v>
      </c>
      <c r="O52" s="191" t="str">
        <f t="shared" si="0"/>
        <v>NL2</v>
      </c>
      <c r="P52" s="57">
        <f t="shared" si="7"/>
        <v>5.5996714129244252</v>
      </c>
      <c r="Q52" s="192">
        <f t="shared" si="18"/>
        <v>335.58324205914568</v>
      </c>
      <c r="R52" s="149">
        <f t="shared" si="1"/>
        <v>98927.528294998177</v>
      </c>
      <c r="S52" s="187">
        <v>44946</v>
      </c>
      <c r="X52" s="149">
        <f t="shared" si="15"/>
        <v>6138</v>
      </c>
      <c r="Y52" s="57">
        <f t="shared" si="16"/>
        <v>-335.58324205914568</v>
      </c>
      <c r="Z52" s="193">
        <f t="shared" si="17"/>
        <v>-92789.528294998177</v>
      </c>
    </row>
    <row r="53" spans="14:26" x14ac:dyDescent="0.2">
      <c r="N53" s="56">
        <v>54</v>
      </c>
      <c r="O53" s="191" t="str">
        <f t="shared" si="0"/>
        <v>NL5</v>
      </c>
      <c r="P53" s="57">
        <f t="shared" si="7"/>
        <v>13.065899963490327</v>
      </c>
      <c r="Q53" s="192">
        <f t="shared" si="18"/>
        <v>348.649142022636</v>
      </c>
      <c r="R53" s="149">
        <f t="shared" si="1"/>
        <v>100794.08543263965</v>
      </c>
      <c r="S53" s="187">
        <v>44947</v>
      </c>
      <c r="X53" s="149">
        <f t="shared" si="15"/>
        <v>6138</v>
      </c>
      <c r="Y53" s="57">
        <f t="shared" si="16"/>
        <v>-348.649142022636</v>
      </c>
      <c r="Z53" s="193">
        <f t="shared" si="17"/>
        <v>-94656.085432639651</v>
      </c>
    </row>
    <row r="54" spans="14:26" x14ac:dyDescent="0.2">
      <c r="N54" s="56">
        <v>55</v>
      </c>
      <c r="O54" s="191" t="str">
        <f t="shared" si="0"/>
        <v>NL5</v>
      </c>
      <c r="P54" s="57">
        <f t="shared" si="7"/>
        <v>13.065899963490327</v>
      </c>
      <c r="Q54" s="192">
        <f t="shared" si="18"/>
        <v>361.71504198612632</v>
      </c>
      <c r="R54" s="149">
        <f t="shared" si="1"/>
        <v>102660.64257028112</v>
      </c>
      <c r="S54" s="187">
        <v>44948</v>
      </c>
      <c r="X54" s="149">
        <f t="shared" si="15"/>
        <v>6138</v>
      </c>
      <c r="Y54" s="57">
        <f t="shared" si="16"/>
        <v>-361.71504198612632</v>
      </c>
      <c r="Z54" s="193">
        <f t="shared" si="17"/>
        <v>-96522.642570281125</v>
      </c>
    </row>
    <row r="55" spans="14:26" x14ac:dyDescent="0.2">
      <c r="N55" s="56">
        <v>56</v>
      </c>
      <c r="O55" s="191" t="str">
        <f t="shared" si="0"/>
        <v>NL5</v>
      </c>
      <c r="P55" s="57">
        <f t="shared" si="7"/>
        <v>13.065899963490327</v>
      </c>
      <c r="Q55" s="192">
        <f t="shared" si="18"/>
        <v>374.78094194961665</v>
      </c>
      <c r="R55" s="149">
        <f t="shared" si="1"/>
        <v>104527.1997079226</v>
      </c>
      <c r="S55" s="187">
        <v>44949</v>
      </c>
      <c r="X55" s="149">
        <f t="shared" si="15"/>
        <v>6138</v>
      </c>
      <c r="Y55" s="57">
        <f t="shared" si="16"/>
        <v>-374.78094194961665</v>
      </c>
      <c r="Z55" s="193">
        <f t="shared" si="17"/>
        <v>-98389.199707922598</v>
      </c>
    </row>
    <row r="56" spans="14:26" x14ac:dyDescent="0.2">
      <c r="N56" s="56">
        <v>57</v>
      </c>
      <c r="O56" s="191" t="str">
        <f t="shared" si="0"/>
        <v>NL5</v>
      </c>
      <c r="P56" s="57">
        <f t="shared" si="7"/>
        <v>13.065899963490327</v>
      </c>
      <c r="Q56" s="192">
        <f t="shared" si="18"/>
        <v>387.84684191310697</v>
      </c>
      <c r="R56" s="149">
        <f t="shared" si="1"/>
        <v>106393.75684556407</v>
      </c>
      <c r="S56" s="187">
        <v>44950</v>
      </c>
      <c r="X56" s="149">
        <f t="shared" si="15"/>
        <v>6138</v>
      </c>
      <c r="Y56" s="57">
        <f t="shared" si="16"/>
        <v>-387.84684191310697</v>
      </c>
      <c r="Z56" s="193">
        <f t="shared" si="17"/>
        <v>-100255.75684556407</v>
      </c>
    </row>
    <row r="57" spans="14:26" x14ac:dyDescent="0.2">
      <c r="N57" s="56">
        <v>58</v>
      </c>
      <c r="O57" s="191" t="str">
        <f t="shared" si="0"/>
        <v>NL5</v>
      </c>
      <c r="P57" s="57">
        <f t="shared" si="7"/>
        <v>13.065899963490327</v>
      </c>
      <c r="Q57" s="192">
        <f t="shared" si="18"/>
        <v>400.91274187659729</v>
      </c>
      <c r="R57" s="149">
        <f t="shared" si="1"/>
        <v>108260.31398320555</v>
      </c>
      <c r="S57" s="187">
        <v>44951</v>
      </c>
      <c r="X57" s="149">
        <f t="shared" si="15"/>
        <v>6138</v>
      </c>
      <c r="Y57" s="57">
        <f t="shared" si="16"/>
        <v>-400.91274187659729</v>
      </c>
      <c r="Z57" s="193">
        <f t="shared" si="17"/>
        <v>-102122.31398320555</v>
      </c>
    </row>
    <row r="58" spans="14:26" x14ac:dyDescent="0.2">
      <c r="N58" s="56">
        <v>59</v>
      </c>
      <c r="O58" s="191" t="str">
        <f t="shared" si="0"/>
        <v>NL5</v>
      </c>
      <c r="P58" s="57">
        <f t="shared" si="7"/>
        <v>13.065899963490327</v>
      </c>
      <c r="Q58" s="192">
        <f t="shared" si="18"/>
        <v>413.97864184008762</v>
      </c>
      <c r="R58" s="149">
        <f t="shared" si="1"/>
        <v>110126.87112084703</v>
      </c>
      <c r="S58" s="187">
        <v>44952</v>
      </c>
      <c r="X58" s="149">
        <f t="shared" si="15"/>
        <v>6138</v>
      </c>
      <c r="Y58" s="57">
        <f t="shared" si="16"/>
        <v>-413.97864184008762</v>
      </c>
      <c r="Z58" s="193">
        <f t="shared" si="17"/>
        <v>-103988.87112084703</v>
      </c>
    </row>
    <row r="59" spans="14:26" x14ac:dyDescent="0.2">
      <c r="N59" s="56">
        <v>60</v>
      </c>
      <c r="O59" s="191" t="str">
        <f t="shared" si="0"/>
        <v>NL5</v>
      </c>
      <c r="P59" s="57">
        <f t="shared" si="7"/>
        <v>13.065899963490327</v>
      </c>
      <c r="Q59" s="192">
        <f t="shared" si="18"/>
        <v>427.04454180357794</v>
      </c>
      <c r="R59" s="149">
        <f t="shared" si="1"/>
        <v>111993.42825848851</v>
      </c>
      <c r="S59" s="187">
        <v>44953</v>
      </c>
      <c r="X59" s="149">
        <f t="shared" si="15"/>
        <v>6138</v>
      </c>
      <c r="Y59" s="57">
        <f t="shared" si="16"/>
        <v>-427.04454180357794</v>
      </c>
      <c r="Z59" s="193">
        <f t="shared" si="17"/>
        <v>-105855.42825848851</v>
      </c>
    </row>
    <row r="60" spans="14:26" x14ac:dyDescent="0.2">
      <c r="N60" s="56">
        <v>61</v>
      </c>
      <c r="O60" s="191" t="str">
        <f t="shared" si="0"/>
        <v>NL5</v>
      </c>
      <c r="P60" s="57">
        <f t="shared" si="7"/>
        <v>13.065899963490327</v>
      </c>
      <c r="Q60" s="192">
        <f t="shared" si="18"/>
        <v>440.11044176706827</v>
      </c>
      <c r="R60" s="149">
        <f t="shared" si="1"/>
        <v>113859.98539612998</v>
      </c>
      <c r="S60" s="187">
        <v>44954</v>
      </c>
      <c r="X60" s="149">
        <f t="shared" si="15"/>
        <v>6138</v>
      </c>
      <c r="Y60" s="57">
        <f t="shared" si="16"/>
        <v>-440.11044176706827</v>
      </c>
      <c r="Z60" s="193">
        <f t="shared" si="17"/>
        <v>-107721.98539612998</v>
      </c>
    </row>
    <row r="61" spans="14:26" x14ac:dyDescent="0.2">
      <c r="N61" s="56">
        <v>62</v>
      </c>
      <c r="O61" s="191" t="str">
        <f t="shared" si="0"/>
        <v>NL5</v>
      </c>
      <c r="P61" s="57">
        <f t="shared" si="7"/>
        <v>13.065899963490327</v>
      </c>
      <c r="Q61" s="192">
        <f t="shared" si="18"/>
        <v>453.17634173055859</v>
      </c>
      <c r="R61" s="149">
        <f t="shared" si="1"/>
        <v>115726.54253377146</v>
      </c>
      <c r="S61" s="187">
        <v>44955</v>
      </c>
      <c r="X61" s="149">
        <f t="shared" si="15"/>
        <v>6138</v>
      </c>
      <c r="Y61" s="57">
        <f t="shared" si="16"/>
        <v>-453.17634173055859</v>
      </c>
      <c r="Z61" s="193">
        <f t="shared" si="17"/>
        <v>-109588.54253377146</v>
      </c>
    </row>
    <row r="62" spans="14:26" x14ac:dyDescent="0.2">
      <c r="N62" s="56">
        <v>63</v>
      </c>
      <c r="O62" s="191" t="str">
        <f t="shared" si="0"/>
        <v>NL5</v>
      </c>
      <c r="P62" s="57">
        <f t="shared" si="7"/>
        <v>13.065899963490327</v>
      </c>
      <c r="Q62" s="192">
        <f t="shared" si="18"/>
        <v>466.24224169404891</v>
      </c>
      <c r="R62" s="149">
        <f t="shared" si="1"/>
        <v>117593.09967141293</v>
      </c>
      <c r="S62" s="187">
        <v>44956</v>
      </c>
      <c r="X62" s="149">
        <f t="shared" si="15"/>
        <v>6138</v>
      </c>
      <c r="Y62" s="57">
        <f t="shared" si="16"/>
        <v>-466.24224169404891</v>
      </c>
      <c r="Z62" s="193">
        <f t="shared" si="17"/>
        <v>-111455.09967141293</v>
      </c>
    </row>
    <row r="63" spans="14:26" x14ac:dyDescent="0.2">
      <c r="N63" s="56">
        <v>64</v>
      </c>
      <c r="O63" s="191" t="str">
        <f t="shared" si="0"/>
        <v>NL5</v>
      </c>
      <c r="P63" s="57">
        <f t="shared" si="7"/>
        <v>13.065899963490327</v>
      </c>
      <c r="Q63" s="192">
        <f t="shared" si="18"/>
        <v>479.30814165753924</v>
      </c>
      <c r="R63" s="149">
        <f t="shared" si="1"/>
        <v>119459.6568090544</v>
      </c>
      <c r="S63" s="187">
        <v>44957</v>
      </c>
      <c r="X63" s="149">
        <f t="shared" si="15"/>
        <v>6138</v>
      </c>
      <c r="Y63" s="57">
        <f t="shared" si="16"/>
        <v>-479.30814165753924</v>
      </c>
      <c r="Z63" s="193">
        <f t="shared" si="17"/>
        <v>-113321.6568090544</v>
      </c>
    </row>
    <row r="64" spans="14:26" x14ac:dyDescent="0.2">
      <c r="N64" s="56">
        <v>65</v>
      </c>
      <c r="O64" s="191" t="str">
        <f t="shared" ref="O64:O127" si="19">IF(N64&lt;$K$3,$A$3,IF(AND(N64&gt;$K$3,N64&lt;$K$4),$A$4,IF(AND(N64&gt;$K$4,N64&lt;$K$5),$A$5,IF(AND(N64&gt;$K$5,N64&lt;$K$6),$A$6,IF(AND(N64&gt;$K$6,N64&lt;$K$7),$A$7,IF(AND(N64&gt;$K$7,N64&lt;$K$8),$A$8,IF(AND(N64&gt;$K$8,N64&lt;$K$9),$A$9)))))))</f>
        <v>NL5</v>
      </c>
      <c r="P64" s="57">
        <f t="shared" si="7"/>
        <v>13.065899963490327</v>
      </c>
      <c r="Q64" s="192">
        <f t="shared" si="18"/>
        <v>492.37404162102956</v>
      </c>
      <c r="R64" s="149">
        <f t="shared" si="1"/>
        <v>121326.21394669588</v>
      </c>
      <c r="S64" s="187">
        <v>44958</v>
      </c>
      <c r="X64" s="149">
        <f t="shared" si="15"/>
        <v>6138</v>
      </c>
      <c r="Y64" s="57">
        <f t="shared" si="16"/>
        <v>-492.37404162102956</v>
      </c>
      <c r="Z64" s="193">
        <f t="shared" si="17"/>
        <v>-115188.21394669588</v>
      </c>
    </row>
    <row r="65" spans="14:26" x14ac:dyDescent="0.2">
      <c r="N65" s="56">
        <v>66</v>
      </c>
      <c r="O65" s="191" t="str">
        <f t="shared" si="19"/>
        <v>NL5</v>
      </c>
      <c r="P65" s="57">
        <f t="shared" ref="P65:P128" si="20">VLOOKUP(O65,$A$3:$L$9,12,0)</f>
        <v>13.065899963490327</v>
      </c>
      <c r="Q65" s="192">
        <f t="shared" si="18"/>
        <v>505.43994158451989</v>
      </c>
      <c r="R65" s="149">
        <f t="shared" si="1"/>
        <v>123192.77108433735</v>
      </c>
      <c r="S65" s="187">
        <v>44959</v>
      </c>
      <c r="X65" s="149">
        <f t="shared" si="15"/>
        <v>6138</v>
      </c>
      <c r="Y65" s="57">
        <f t="shared" si="16"/>
        <v>-505.43994158451989</v>
      </c>
      <c r="Z65" s="193">
        <f t="shared" si="17"/>
        <v>-117054.77108433735</v>
      </c>
    </row>
    <row r="66" spans="14:26" x14ac:dyDescent="0.2">
      <c r="N66" s="56">
        <v>67</v>
      </c>
      <c r="O66" s="191" t="str">
        <f t="shared" si="19"/>
        <v>NL5</v>
      </c>
      <c r="P66" s="57">
        <f t="shared" si="20"/>
        <v>13.065899963490327</v>
      </c>
      <c r="Q66" s="192">
        <f t="shared" si="18"/>
        <v>518.50584154801027</v>
      </c>
      <c r="R66" s="149">
        <f t="shared" ref="R66:R129" si="21">$C$25*N66</f>
        <v>125059.32822197882</v>
      </c>
      <c r="S66" s="187">
        <v>44960</v>
      </c>
      <c r="X66" s="149">
        <f t="shared" si="15"/>
        <v>6138</v>
      </c>
      <c r="Y66" s="57">
        <f t="shared" si="16"/>
        <v>-518.50584154801027</v>
      </c>
      <c r="Z66" s="193">
        <f t="shared" si="17"/>
        <v>-118921.32822197882</v>
      </c>
    </row>
    <row r="67" spans="14:26" x14ac:dyDescent="0.2">
      <c r="N67" s="56">
        <v>68</v>
      </c>
      <c r="O67" s="191" t="str">
        <f t="shared" si="19"/>
        <v>NL5</v>
      </c>
      <c r="P67" s="57">
        <f t="shared" si="20"/>
        <v>13.065899963490327</v>
      </c>
      <c r="Q67" s="192">
        <f t="shared" si="18"/>
        <v>531.57174151150059</v>
      </c>
      <c r="R67" s="149">
        <f t="shared" si="21"/>
        <v>126925.8853596203</v>
      </c>
      <c r="S67" s="187">
        <v>44961</v>
      </c>
      <c r="X67" s="149">
        <f t="shared" si="15"/>
        <v>6138</v>
      </c>
      <c r="Y67" s="57">
        <f t="shared" si="16"/>
        <v>-531.57174151150059</v>
      </c>
      <c r="Z67" s="193">
        <f t="shared" si="17"/>
        <v>-120787.8853596203</v>
      </c>
    </row>
    <row r="68" spans="14:26" x14ac:dyDescent="0.2">
      <c r="N68" s="56">
        <v>69</v>
      </c>
      <c r="O68" s="191" t="str">
        <f t="shared" si="19"/>
        <v>NL5</v>
      </c>
      <c r="P68" s="57">
        <f t="shared" si="20"/>
        <v>13.065899963490327</v>
      </c>
      <c r="Q68" s="192">
        <f t="shared" si="18"/>
        <v>544.63764147499091</v>
      </c>
      <c r="R68" s="149">
        <f t="shared" si="21"/>
        <v>128792.44249726177</v>
      </c>
      <c r="S68" s="187">
        <v>44962</v>
      </c>
      <c r="X68" s="149">
        <f t="shared" si="15"/>
        <v>6138</v>
      </c>
      <c r="Y68" s="57">
        <f t="shared" si="16"/>
        <v>-544.63764147499091</v>
      </c>
      <c r="Z68" s="193">
        <f t="shared" si="17"/>
        <v>-122654.44249726177</v>
      </c>
    </row>
    <row r="69" spans="14:26" x14ac:dyDescent="0.2">
      <c r="N69" s="56">
        <v>70</v>
      </c>
      <c r="O69" s="191" t="str">
        <f t="shared" si="19"/>
        <v>NL5</v>
      </c>
      <c r="P69" s="57">
        <f t="shared" si="20"/>
        <v>13.065899963490327</v>
      </c>
      <c r="Q69" s="192">
        <f t="shared" si="18"/>
        <v>557.70354143848124</v>
      </c>
      <c r="R69" s="149">
        <f t="shared" si="21"/>
        <v>130658.99963490326</v>
      </c>
      <c r="S69" s="187">
        <v>44963</v>
      </c>
      <c r="X69" s="149">
        <f t="shared" si="15"/>
        <v>6138</v>
      </c>
      <c r="Y69" s="57">
        <f t="shared" si="16"/>
        <v>-557.70354143848124</v>
      </c>
      <c r="Z69" s="193">
        <f t="shared" si="17"/>
        <v>-124520.99963490326</v>
      </c>
    </row>
    <row r="70" spans="14:26" x14ac:dyDescent="0.2">
      <c r="N70" s="56">
        <v>71</v>
      </c>
      <c r="O70" s="191" t="str">
        <f t="shared" si="19"/>
        <v>NL5</v>
      </c>
      <c r="P70" s="57">
        <f t="shared" si="20"/>
        <v>13.065899963490327</v>
      </c>
      <c r="Q70" s="192">
        <f t="shared" si="18"/>
        <v>570.76944140197156</v>
      </c>
      <c r="R70" s="149">
        <f t="shared" si="21"/>
        <v>132525.55677254472</v>
      </c>
      <c r="S70" s="187">
        <v>44964</v>
      </c>
      <c r="X70" s="149">
        <f t="shared" si="15"/>
        <v>6138</v>
      </c>
      <c r="Y70" s="57">
        <f t="shared" si="16"/>
        <v>-570.76944140197156</v>
      </c>
      <c r="Z70" s="193">
        <f t="shared" si="17"/>
        <v>-126387.55677254472</v>
      </c>
    </row>
    <row r="71" spans="14:26" x14ac:dyDescent="0.2">
      <c r="N71" s="56">
        <v>72</v>
      </c>
      <c r="O71" s="191" t="str">
        <f t="shared" si="19"/>
        <v>NL5</v>
      </c>
      <c r="P71" s="57">
        <f t="shared" si="20"/>
        <v>13.065899963490327</v>
      </c>
      <c r="Q71" s="192">
        <f t="shared" si="18"/>
        <v>583.83534136546189</v>
      </c>
      <c r="R71" s="149">
        <f t="shared" si="21"/>
        <v>134392.11391018619</v>
      </c>
      <c r="S71" s="187">
        <v>44965</v>
      </c>
      <c r="X71" s="149">
        <f t="shared" si="15"/>
        <v>6138</v>
      </c>
      <c r="Y71" s="57">
        <f t="shared" si="16"/>
        <v>-583.83534136546189</v>
      </c>
      <c r="Z71" s="193">
        <f t="shared" si="17"/>
        <v>-128254.11391018619</v>
      </c>
    </row>
    <row r="72" spans="14:26" x14ac:dyDescent="0.2">
      <c r="N72" s="56">
        <v>73</v>
      </c>
      <c r="O72" s="191" t="str">
        <f t="shared" si="19"/>
        <v>NL5</v>
      </c>
      <c r="P72" s="57">
        <f t="shared" si="20"/>
        <v>13.065899963490327</v>
      </c>
      <c r="Q72" s="192">
        <f t="shared" si="18"/>
        <v>596.90124132895221</v>
      </c>
      <c r="R72" s="149">
        <f t="shared" si="21"/>
        <v>136258.67104782767</v>
      </c>
      <c r="S72" s="187">
        <v>44966</v>
      </c>
      <c r="X72" s="149">
        <f t="shared" si="15"/>
        <v>6138</v>
      </c>
      <c r="Y72" s="57">
        <f t="shared" si="16"/>
        <v>-596.90124132895221</v>
      </c>
      <c r="Z72" s="193">
        <f t="shared" si="17"/>
        <v>-130120.67104782767</v>
      </c>
    </row>
    <row r="73" spans="14:26" x14ac:dyDescent="0.2">
      <c r="N73" s="56">
        <v>74</v>
      </c>
      <c r="O73" s="191" t="str">
        <f t="shared" si="19"/>
        <v>NL5</v>
      </c>
      <c r="P73" s="57">
        <f t="shared" si="20"/>
        <v>13.065899963490327</v>
      </c>
      <c r="Q73" s="192">
        <f t="shared" si="18"/>
        <v>609.96714129244253</v>
      </c>
      <c r="R73" s="149">
        <f t="shared" si="21"/>
        <v>138125.22818546914</v>
      </c>
      <c r="S73" s="187">
        <v>44967</v>
      </c>
      <c r="X73" s="149">
        <f t="shared" si="15"/>
        <v>6138</v>
      </c>
      <c r="Y73" s="57">
        <f t="shared" si="16"/>
        <v>-609.96714129244253</v>
      </c>
      <c r="Z73" s="193">
        <f t="shared" si="17"/>
        <v>-131987.22818546914</v>
      </c>
    </row>
    <row r="74" spans="14:26" x14ac:dyDescent="0.2">
      <c r="N74" s="56">
        <v>75</v>
      </c>
      <c r="O74" s="191" t="str">
        <f t="shared" si="19"/>
        <v>NL5</v>
      </c>
      <c r="P74" s="57">
        <f t="shared" si="20"/>
        <v>13.065899963490327</v>
      </c>
      <c r="Q74" s="192">
        <f t="shared" si="18"/>
        <v>623.03304125593286</v>
      </c>
      <c r="R74" s="149">
        <f t="shared" si="21"/>
        <v>139991.78532311064</v>
      </c>
      <c r="S74" s="187">
        <v>44968</v>
      </c>
      <c r="X74" s="149">
        <f t="shared" si="15"/>
        <v>6138</v>
      </c>
      <c r="Y74" s="57">
        <f t="shared" si="16"/>
        <v>-623.03304125593286</v>
      </c>
      <c r="Z74" s="193">
        <f t="shared" si="17"/>
        <v>-133853.78532311064</v>
      </c>
    </row>
    <row r="75" spans="14:26" x14ac:dyDescent="0.2">
      <c r="N75" s="56">
        <v>76</v>
      </c>
      <c r="O75" s="191" t="str">
        <f t="shared" si="19"/>
        <v>NL5</v>
      </c>
      <c r="P75" s="57">
        <f t="shared" si="20"/>
        <v>13.065899963490327</v>
      </c>
      <c r="Q75" s="192">
        <f t="shared" si="18"/>
        <v>636.09894121942318</v>
      </c>
      <c r="R75" s="149">
        <f t="shared" si="21"/>
        <v>141858.34246075212</v>
      </c>
      <c r="S75" s="187">
        <v>44969</v>
      </c>
      <c r="X75" s="149">
        <f t="shared" ref="X75:X138" si="22">X74+W75</f>
        <v>6138</v>
      </c>
      <c r="Y75" s="57">
        <f t="shared" ref="Y75:Y138" si="23">V75-Q75</f>
        <v>-636.09894121942318</v>
      </c>
      <c r="Z75" s="193">
        <f t="shared" ref="Z75:Z138" si="24">X75-R75</f>
        <v>-135720.34246075212</v>
      </c>
    </row>
    <row r="76" spans="14:26" x14ac:dyDescent="0.2">
      <c r="N76" s="56">
        <v>77</v>
      </c>
      <c r="O76" s="191" t="str">
        <f t="shared" si="19"/>
        <v>NL5</v>
      </c>
      <c r="P76" s="57">
        <f t="shared" si="20"/>
        <v>13.065899963490327</v>
      </c>
      <c r="Q76" s="192">
        <f t="shared" si="18"/>
        <v>649.16484118291351</v>
      </c>
      <c r="R76" s="149">
        <f t="shared" si="21"/>
        <v>143724.89959839359</v>
      </c>
      <c r="S76" s="187">
        <v>44970</v>
      </c>
      <c r="X76" s="149">
        <f t="shared" si="22"/>
        <v>6138</v>
      </c>
      <c r="Y76" s="57">
        <f t="shared" si="23"/>
        <v>-649.16484118291351</v>
      </c>
      <c r="Z76" s="193">
        <f t="shared" si="24"/>
        <v>-137586.89959839359</v>
      </c>
    </row>
    <row r="77" spans="14:26" x14ac:dyDescent="0.2">
      <c r="N77" s="56">
        <v>78</v>
      </c>
      <c r="O77" s="191" t="str">
        <f t="shared" si="19"/>
        <v>NL5</v>
      </c>
      <c r="P77" s="57">
        <f t="shared" si="20"/>
        <v>13.065899963490327</v>
      </c>
      <c r="Q77" s="192">
        <f t="shared" si="18"/>
        <v>662.23074114640383</v>
      </c>
      <c r="R77" s="149">
        <f t="shared" si="21"/>
        <v>145591.45673603506</v>
      </c>
      <c r="S77" s="187">
        <v>44971</v>
      </c>
      <c r="X77" s="149">
        <f t="shared" si="22"/>
        <v>6138</v>
      </c>
      <c r="Y77" s="57">
        <f t="shared" si="23"/>
        <v>-662.23074114640383</v>
      </c>
      <c r="Z77" s="193">
        <f t="shared" si="24"/>
        <v>-139453.45673603506</v>
      </c>
    </row>
    <row r="78" spans="14:26" x14ac:dyDescent="0.2">
      <c r="N78" s="56">
        <v>79</v>
      </c>
      <c r="O78" s="191" t="str">
        <f t="shared" si="19"/>
        <v>NL5</v>
      </c>
      <c r="P78" s="57">
        <f t="shared" si="20"/>
        <v>13.065899963490327</v>
      </c>
      <c r="Q78" s="192">
        <f t="shared" si="18"/>
        <v>675.29664110989415</v>
      </c>
      <c r="R78" s="149">
        <f t="shared" si="21"/>
        <v>147458.01387367654</v>
      </c>
      <c r="S78" s="187">
        <v>44972</v>
      </c>
      <c r="X78" s="149">
        <f t="shared" si="22"/>
        <v>6138</v>
      </c>
      <c r="Y78" s="57">
        <f t="shared" si="23"/>
        <v>-675.29664110989415</v>
      </c>
      <c r="Z78" s="193">
        <f t="shared" si="24"/>
        <v>-141320.01387367654</v>
      </c>
    </row>
    <row r="79" spans="14:26" x14ac:dyDescent="0.2">
      <c r="N79" s="56">
        <v>80</v>
      </c>
      <c r="O79" s="191" t="str">
        <f t="shared" si="19"/>
        <v>NL5</v>
      </c>
      <c r="P79" s="57">
        <f t="shared" si="20"/>
        <v>13.065899963490327</v>
      </c>
      <c r="Q79" s="192">
        <f t="shared" si="18"/>
        <v>688.36254107338448</v>
      </c>
      <c r="R79" s="149">
        <f t="shared" si="21"/>
        <v>149324.57101131801</v>
      </c>
      <c r="S79" s="187">
        <v>44973</v>
      </c>
      <c r="X79" s="149">
        <f t="shared" si="22"/>
        <v>6138</v>
      </c>
      <c r="Y79" s="57">
        <f t="shared" si="23"/>
        <v>-688.36254107338448</v>
      </c>
      <c r="Z79" s="193">
        <f t="shared" si="24"/>
        <v>-143186.57101131801</v>
      </c>
    </row>
    <row r="80" spans="14:26" x14ac:dyDescent="0.2">
      <c r="N80" s="56">
        <v>81</v>
      </c>
      <c r="O80" s="191" t="str">
        <f t="shared" si="19"/>
        <v>NL5</v>
      </c>
      <c r="P80" s="57">
        <f t="shared" si="20"/>
        <v>13.065899963490327</v>
      </c>
      <c r="Q80" s="192">
        <f t="shared" si="18"/>
        <v>701.4284410368748</v>
      </c>
      <c r="R80" s="149">
        <f t="shared" si="21"/>
        <v>151191.12814895948</v>
      </c>
      <c r="S80" s="187">
        <v>44974</v>
      </c>
      <c r="X80" s="149">
        <f t="shared" si="22"/>
        <v>6138</v>
      </c>
      <c r="Y80" s="57">
        <f t="shared" si="23"/>
        <v>-701.4284410368748</v>
      </c>
      <c r="Z80" s="193">
        <f t="shared" si="24"/>
        <v>-145053.12814895948</v>
      </c>
    </row>
    <row r="81" spans="14:26" x14ac:dyDescent="0.2">
      <c r="N81" s="56">
        <v>82</v>
      </c>
      <c r="O81" s="191" t="str">
        <f t="shared" si="19"/>
        <v>NL5</v>
      </c>
      <c r="P81" s="57">
        <f t="shared" si="20"/>
        <v>13.065899963490327</v>
      </c>
      <c r="Q81" s="192">
        <f t="shared" si="18"/>
        <v>714.49434100036513</v>
      </c>
      <c r="R81" s="149">
        <f t="shared" si="21"/>
        <v>153057.68528660096</v>
      </c>
      <c r="S81" s="187">
        <v>44975</v>
      </c>
      <c r="X81" s="149">
        <f t="shared" si="22"/>
        <v>6138</v>
      </c>
      <c r="Y81" s="57">
        <f t="shared" si="23"/>
        <v>-714.49434100036513</v>
      </c>
      <c r="Z81" s="193">
        <f t="shared" si="24"/>
        <v>-146919.68528660096</v>
      </c>
    </row>
    <row r="82" spans="14:26" x14ac:dyDescent="0.2">
      <c r="N82" s="56">
        <v>83</v>
      </c>
      <c r="O82" s="191" t="str">
        <f t="shared" si="19"/>
        <v>NL5</v>
      </c>
      <c r="P82" s="57">
        <f t="shared" si="20"/>
        <v>13.065899963490327</v>
      </c>
      <c r="Q82" s="192">
        <f t="shared" si="18"/>
        <v>727.56024096385545</v>
      </c>
      <c r="R82" s="149">
        <f t="shared" si="21"/>
        <v>154924.24242424243</v>
      </c>
      <c r="S82" s="187">
        <v>44976</v>
      </c>
      <c r="X82" s="149">
        <f t="shared" si="22"/>
        <v>6138</v>
      </c>
      <c r="Y82" s="57">
        <f t="shared" si="23"/>
        <v>-727.56024096385545</v>
      </c>
      <c r="Z82" s="193">
        <f t="shared" si="24"/>
        <v>-148786.24242424243</v>
      </c>
    </row>
    <row r="83" spans="14:26" x14ac:dyDescent="0.2">
      <c r="N83" s="56">
        <v>84</v>
      </c>
      <c r="O83" s="191" t="str">
        <f t="shared" si="19"/>
        <v>NL5</v>
      </c>
      <c r="P83" s="57">
        <f t="shared" si="20"/>
        <v>13.065899963490327</v>
      </c>
      <c r="Q83" s="192">
        <f t="shared" ref="Q83:Q146" si="25">Q82+P83</f>
        <v>740.62614092734577</v>
      </c>
      <c r="R83" s="149">
        <f t="shared" si="21"/>
        <v>156790.7995618839</v>
      </c>
      <c r="S83" s="187">
        <v>44977</v>
      </c>
      <c r="X83" s="149">
        <f t="shared" si="22"/>
        <v>6138</v>
      </c>
      <c r="Y83" s="57">
        <f t="shared" si="23"/>
        <v>-740.62614092734577</v>
      </c>
      <c r="Z83" s="193">
        <f t="shared" si="24"/>
        <v>-150652.7995618839</v>
      </c>
    </row>
    <row r="84" spans="14:26" x14ac:dyDescent="0.2">
      <c r="N84" s="56">
        <v>85</v>
      </c>
      <c r="O84" s="191" t="str">
        <f t="shared" si="19"/>
        <v>NL5</v>
      </c>
      <c r="P84" s="57">
        <f t="shared" si="20"/>
        <v>13.065899963490327</v>
      </c>
      <c r="Q84" s="192">
        <f t="shared" si="25"/>
        <v>753.6920408908361</v>
      </c>
      <c r="R84" s="149">
        <f t="shared" si="21"/>
        <v>158657.35669952538</v>
      </c>
      <c r="S84" s="187">
        <v>44978</v>
      </c>
      <c r="X84" s="149">
        <f t="shared" si="22"/>
        <v>6138</v>
      </c>
      <c r="Y84" s="57">
        <f t="shared" si="23"/>
        <v>-753.6920408908361</v>
      </c>
      <c r="Z84" s="193">
        <f t="shared" si="24"/>
        <v>-152519.35669952538</v>
      </c>
    </row>
    <row r="85" spans="14:26" x14ac:dyDescent="0.2">
      <c r="N85" s="56">
        <v>86</v>
      </c>
      <c r="O85" s="191" t="str">
        <f t="shared" si="19"/>
        <v>NL5</v>
      </c>
      <c r="P85" s="57">
        <f t="shared" si="20"/>
        <v>13.065899963490327</v>
      </c>
      <c r="Q85" s="192">
        <f t="shared" si="25"/>
        <v>766.75794085432642</v>
      </c>
      <c r="R85" s="149">
        <f t="shared" si="21"/>
        <v>160523.91383716685</v>
      </c>
      <c r="S85" s="187">
        <v>44979</v>
      </c>
      <c r="X85" s="149">
        <f t="shared" si="22"/>
        <v>6138</v>
      </c>
      <c r="Y85" s="57">
        <f t="shared" si="23"/>
        <v>-766.75794085432642</v>
      </c>
      <c r="Z85" s="193">
        <f t="shared" si="24"/>
        <v>-154385.91383716685</v>
      </c>
    </row>
    <row r="86" spans="14:26" x14ac:dyDescent="0.2">
      <c r="N86" s="56">
        <v>87</v>
      </c>
      <c r="O86" s="191" t="str">
        <f t="shared" si="19"/>
        <v>NL5</v>
      </c>
      <c r="P86" s="57">
        <f t="shared" si="20"/>
        <v>13.065899963490327</v>
      </c>
      <c r="Q86" s="192">
        <f t="shared" si="25"/>
        <v>779.82384081781674</v>
      </c>
      <c r="R86" s="149">
        <f t="shared" si="21"/>
        <v>162390.47097480833</v>
      </c>
      <c r="S86" s="187">
        <v>44980</v>
      </c>
      <c r="X86" s="149">
        <f t="shared" si="22"/>
        <v>6138</v>
      </c>
      <c r="Y86" s="57">
        <f t="shared" si="23"/>
        <v>-779.82384081781674</v>
      </c>
      <c r="Z86" s="193">
        <f t="shared" si="24"/>
        <v>-156252.47097480833</v>
      </c>
    </row>
    <row r="87" spans="14:26" x14ac:dyDescent="0.2">
      <c r="N87" s="56">
        <v>88</v>
      </c>
      <c r="O87" s="191" t="str">
        <f t="shared" si="19"/>
        <v>NL5</v>
      </c>
      <c r="P87" s="57">
        <f t="shared" si="20"/>
        <v>13.065899963490327</v>
      </c>
      <c r="Q87" s="192">
        <f t="shared" si="25"/>
        <v>792.88974078130707</v>
      </c>
      <c r="R87" s="149">
        <f t="shared" si="21"/>
        <v>164257.0281124498</v>
      </c>
      <c r="S87" s="187">
        <v>44981</v>
      </c>
      <c r="X87" s="149">
        <f t="shared" si="22"/>
        <v>6138</v>
      </c>
      <c r="Y87" s="57">
        <f t="shared" si="23"/>
        <v>-792.88974078130707</v>
      </c>
      <c r="Z87" s="193">
        <f t="shared" si="24"/>
        <v>-158119.0281124498</v>
      </c>
    </row>
    <row r="88" spans="14:26" x14ac:dyDescent="0.2">
      <c r="N88" s="56">
        <v>89</v>
      </c>
      <c r="O88" s="191" t="str">
        <f t="shared" si="19"/>
        <v>NL5</v>
      </c>
      <c r="P88" s="57">
        <f t="shared" si="20"/>
        <v>13.065899963490327</v>
      </c>
      <c r="Q88" s="192">
        <f t="shared" si="25"/>
        <v>805.95564074479739</v>
      </c>
      <c r="R88" s="149">
        <f t="shared" si="21"/>
        <v>166123.58525009127</v>
      </c>
      <c r="S88" s="187">
        <v>44982</v>
      </c>
      <c r="X88" s="149">
        <f t="shared" si="22"/>
        <v>6138</v>
      </c>
      <c r="Y88" s="57">
        <f t="shared" si="23"/>
        <v>-805.95564074479739</v>
      </c>
      <c r="Z88" s="193">
        <f t="shared" si="24"/>
        <v>-159985.58525009127</v>
      </c>
    </row>
    <row r="89" spans="14:26" x14ac:dyDescent="0.2">
      <c r="N89" s="56">
        <v>90</v>
      </c>
      <c r="O89" s="191" t="str">
        <f t="shared" si="19"/>
        <v>NL5</v>
      </c>
      <c r="P89" s="57">
        <f t="shared" si="20"/>
        <v>13.065899963490327</v>
      </c>
      <c r="Q89" s="192">
        <f t="shared" si="25"/>
        <v>819.02154070828772</v>
      </c>
      <c r="R89" s="149">
        <f t="shared" si="21"/>
        <v>167990.14238773275</v>
      </c>
      <c r="S89" s="187">
        <v>44983</v>
      </c>
      <c r="X89" s="149">
        <f t="shared" si="22"/>
        <v>6138</v>
      </c>
      <c r="Y89" s="57">
        <f t="shared" si="23"/>
        <v>-819.02154070828772</v>
      </c>
      <c r="Z89" s="193">
        <f t="shared" si="24"/>
        <v>-161852.14238773275</v>
      </c>
    </row>
    <row r="90" spans="14:26" x14ac:dyDescent="0.2">
      <c r="N90" s="56">
        <v>91</v>
      </c>
      <c r="O90" s="191" t="str">
        <f t="shared" si="19"/>
        <v>NL5</v>
      </c>
      <c r="P90" s="57">
        <f t="shared" si="20"/>
        <v>13.065899963490327</v>
      </c>
      <c r="Q90" s="192">
        <f t="shared" si="25"/>
        <v>832.08744067177804</v>
      </c>
      <c r="R90" s="149">
        <f t="shared" si="21"/>
        <v>169856.69952537422</v>
      </c>
      <c r="S90" s="187">
        <v>44984</v>
      </c>
      <c r="X90" s="149">
        <f t="shared" si="22"/>
        <v>6138</v>
      </c>
      <c r="Y90" s="57">
        <f t="shared" si="23"/>
        <v>-832.08744067177804</v>
      </c>
      <c r="Z90" s="193">
        <f t="shared" si="24"/>
        <v>-163718.69952537422</v>
      </c>
    </row>
    <row r="91" spans="14:26" x14ac:dyDescent="0.2">
      <c r="N91" s="56">
        <v>92</v>
      </c>
      <c r="O91" s="191" t="str">
        <f t="shared" si="19"/>
        <v>NL5</v>
      </c>
      <c r="P91" s="57">
        <f t="shared" si="20"/>
        <v>13.065899963490327</v>
      </c>
      <c r="Q91" s="192">
        <f t="shared" si="25"/>
        <v>845.15334063526836</v>
      </c>
      <c r="R91" s="149">
        <f t="shared" si="21"/>
        <v>171723.25666301569</v>
      </c>
      <c r="S91" s="187">
        <v>44985</v>
      </c>
      <c r="X91" s="149">
        <f t="shared" si="22"/>
        <v>6138</v>
      </c>
      <c r="Y91" s="57">
        <f t="shared" si="23"/>
        <v>-845.15334063526836</v>
      </c>
      <c r="Z91" s="193">
        <f t="shared" si="24"/>
        <v>-165585.25666301569</v>
      </c>
    </row>
    <row r="92" spans="14:26" x14ac:dyDescent="0.2">
      <c r="N92" s="56">
        <v>93</v>
      </c>
      <c r="O92" s="191" t="str">
        <f t="shared" si="19"/>
        <v>NL5</v>
      </c>
      <c r="P92" s="57">
        <f t="shared" si="20"/>
        <v>13.065899963490327</v>
      </c>
      <c r="Q92" s="192">
        <f t="shared" si="25"/>
        <v>858.21924059875869</v>
      </c>
      <c r="R92" s="149">
        <f t="shared" si="21"/>
        <v>173589.81380065717</v>
      </c>
      <c r="S92" s="187">
        <v>44986</v>
      </c>
      <c r="X92" s="149">
        <f t="shared" si="22"/>
        <v>6138</v>
      </c>
      <c r="Y92" s="57">
        <f t="shared" si="23"/>
        <v>-858.21924059875869</v>
      </c>
      <c r="Z92" s="193">
        <f t="shared" si="24"/>
        <v>-167451.81380065717</v>
      </c>
    </row>
    <row r="93" spans="14:26" x14ac:dyDescent="0.2">
      <c r="N93" s="56">
        <v>94</v>
      </c>
      <c r="O93" s="191" t="str">
        <f t="shared" si="19"/>
        <v>NL5</v>
      </c>
      <c r="P93" s="57">
        <f t="shared" si="20"/>
        <v>13.065899963490327</v>
      </c>
      <c r="Q93" s="192">
        <f t="shared" si="25"/>
        <v>871.28514056224901</v>
      </c>
      <c r="R93" s="149">
        <f t="shared" si="21"/>
        <v>175456.37093829864</v>
      </c>
      <c r="S93" s="187">
        <v>44987</v>
      </c>
      <c r="X93" s="149">
        <f t="shared" si="22"/>
        <v>6138</v>
      </c>
      <c r="Y93" s="57">
        <f t="shared" si="23"/>
        <v>-871.28514056224901</v>
      </c>
      <c r="Z93" s="193">
        <f t="shared" si="24"/>
        <v>-169318.37093829864</v>
      </c>
    </row>
    <row r="94" spans="14:26" x14ac:dyDescent="0.2">
      <c r="N94" s="56">
        <v>95</v>
      </c>
      <c r="O94" s="191" t="str">
        <f t="shared" si="19"/>
        <v>NL5</v>
      </c>
      <c r="P94" s="57">
        <f t="shared" si="20"/>
        <v>13.065899963490327</v>
      </c>
      <c r="Q94" s="192">
        <f t="shared" si="25"/>
        <v>884.35104052573934</v>
      </c>
      <c r="R94" s="149">
        <f t="shared" si="21"/>
        <v>177322.92807594012</v>
      </c>
      <c r="S94" s="187">
        <v>44988</v>
      </c>
      <c r="X94" s="149">
        <f t="shared" si="22"/>
        <v>6138</v>
      </c>
      <c r="Y94" s="57">
        <f t="shared" si="23"/>
        <v>-884.35104052573934</v>
      </c>
      <c r="Z94" s="193">
        <f t="shared" si="24"/>
        <v>-171184.92807594012</v>
      </c>
    </row>
    <row r="95" spans="14:26" x14ac:dyDescent="0.2">
      <c r="N95" s="56">
        <v>96</v>
      </c>
      <c r="O95" s="191" t="str">
        <f t="shared" si="19"/>
        <v>NL5</v>
      </c>
      <c r="P95" s="57">
        <f t="shared" si="20"/>
        <v>13.065899963490327</v>
      </c>
      <c r="Q95" s="192">
        <f t="shared" si="25"/>
        <v>897.41694048922966</v>
      </c>
      <c r="R95" s="149">
        <f t="shared" si="21"/>
        <v>179189.48521358159</v>
      </c>
      <c r="S95" s="187">
        <v>44989</v>
      </c>
      <c r="X95" s="149">
        <f t="shared" si="22"/>
        <v>6138</v>
      </c>
      <c r="Y95" s="57">
        <f t="shared" si="23"/>
        <v>-897.41694048922966</v>
      </c>
      <c r="Z95" s="193">
        <f t="shared" si="24"/>
        <v>-173051.48521358159</v>
      </c>
    </row>
    <row r="96" spans="14:26" x14ac:dyDescent="0.2">
      <c r="N96" s="56">
        <v>97</v>
      </c>
      <c r="O96" s="191" t="str">
        <f t="shared" si="19"/>
        <v>NL5</v>
      </c>
      <c r="P96" s="57">
        <f t="shared" si="20"/>
        <v>13.065899963490327</v>
      </c>
      <c r="Q96" s="192">
        <f t="shared" si="25"/>
        <v>910.48284045271998</v>
      </c>
      <c r="R96" s="149">
        <f t="shared" si="21"/>
        <v>181056.04235122309</v>
      </c>
      <c r="S96" s="187">
        <v>44990</v>
      </c>
      <c r="X96" s="149">
        <f t="shared" si="22"/>
        <v>6138</v>
      </c>
      <c r="Y96" s="57">
        <f t="shared" si="23"/>
        <v>-910.48284045271998</v>
      </c>
      <c r="Z96" s="193">
        <f t="shared" si="24"/>
        <v>-174918.04235122309</v>
      </c>
    </row>
    <row r="97" spans="14:26" x14ac:dyDescent="0.2">
      <c r="N97" s="56">
        <v>98</v>
      </c>
      <c r="O97" s="191" t="str">
        <f t="shared" si="19"/>
        <v>NL5</v>
      </c>
      <c r="P97" s="57">
        <f t="shared" si="20"/>
        <v>13.065899963490327</v>
      </c>
      <c r="Q97" s="192">
        <f t="shared" si="25"/>
        <v>923.54874041621031</v>
      </c>
      <c r="R97" s="149">
        <f t="shared" si="21"/>
        <v>182922.59948886457</v>
      </c>
      <c r="S97" s="187">
        <v>44991</v>
      </c>
      <c r="X97" s="149">
        <f t="shared" si="22"/>
        <v>6138</v>
      </c>
      <c r="Y97" s="57">
        <f t="shared" si="23"/>
        <v>-923.54874041621031</v>
      </c>
      <c r="Z97" s="193">
        <f t="shared" si="24"/>
        <v>-176784.59948886457</v>
      </c>
    </row>
    <row r="98" spans="14:26" x14ac:dyDescent="0.2">
      <c r="N98" s="56">
        <v>99</v>
      </c>
      <c r="O98" s="191" t="str">
        <f t="shared" si="19"/>
        <v>NL5</v>
      </c>
      <c r="P98" s="57">
        <f t="shared" si="20"/>
        <v>13.065899963490327</v>
      </c>
      <c r="Q98" s="192">
        <f t="shared" si="25"/>
        <v>936.61464037970063</v>
      </c>
      <c r="R98" s="149">
        <f t="shared" si="21"/>
        <v>184789.15662650604</v>
      </c>
      <c r="S98" s="187">
        <v>44992</v>
      </c>
      <c r="X98" s="149">
        <f t="shared" si="22"/>
        <v>6138</v>
      </c>
      <c r="Y98" s="57">
        <f t="shared" si="23"/>
        <v>-936.61464037970063</v>
      </c>
      <c r="Z98" s="193">
        <f t="shared" si="24"/>
        <v>-178651.15662650604</v>
      </c>
    </row>
    <row r="99" spans="14:26" x14ac:dyDescent="0.2">
      <c r="N99" s="56">
        <v>100</v>
      </c>
      <c r="O99" s="191" t="str">
        <f t="shared" si="19"/>
        <v>NL5</v>
      </c>
      <c r="P99" s="57">
        <f t="shared" si="20"/>
        <v>13.065899963490327</v>
      </c>
      <c r="Q99" s="192">
        <f t="shared" si="25"/>
        <v>949.68054034319096</v>
      </c>
      <c r="R99" s="149">
        <f t="shared" si="21"/>
        <v>186655.71376414751</v>
      </c>
      <c r="S99" s="187">
        <v>44993</v>
      </c>
      <c r="X99" s="149">
        <f t="shared" si="22"/>
        <v>6138</v>
      </c>
      <c r="Y99" s="57">
        <f t="shared" si="23"/>
        <v>-949.68054034319096</v>
      </c>
      <c r="Z99" s="193">
        <f t="shared" si="24"/>
        <v>-180517.71376414751</v>
      </c>
    </row>
    <row r="100" spans="14:26" x14ac:dyDescent="0.2">
      <c r="N100" s="56">
        <v>101</v>
      </c>
      <c r="O100" s="191" t="str">
        <f t="shared" si="19"/>
        <v>NL5</v>
      </c>
      <c r="P100" s="57">
        <f t="shared" si="20"/>
        <v>13.065899963490327</v>
      </c>
      <c r="Q100" s="192">
        <f t="shared" si="25"/>
        <v>962.74644030668128</v>
      </c>
      <c r="R100" s="149">
        <f t="shared" si="21"/>
        <v>188522.27090178899</v>
      </c>
      <c r="S100" s="187">
        <v>44994</v>
      </c>
      <c r="X100" s="149">
        <f t="shared" si="22"/>
        <v>6138</v>
      </c>
      <c r="Y100" s="57">
        <f t="shared" si="23"/>
        <v>-962.74644030668128</v>
      </c>
      <c r="Z100" s="193">
        <f t="shared" si="24"/>
        <v>-182384.27090178899</v>
      </c>
    </row>
    <row r="101" spans="14:26" x14ac:dyDescent="0.2">
      <c r="N101" s="56">
        <v>102</v>
      </c>
      <c r="O101" s="191" t="str">
        <f t="shared" si="19"/>
        <v>NL5</v>
      </c>
      <c r="P101" s="57">
        <f t="shared" si="20"/>
        <v>13.065899963490327</v>
      </c>
      <c r="Q101" s="192">
        <f t="shared" si="25"/>
        <v>975.8123402701716</v>
      </c>
      <c r="R101" s="149">
        <f t="shared" si="21"/>
        <v>190388.82803943046</v>
      </c>
      <c r="S101" s="187">
        <v>44995</v>
      </c>
      <c r="X101" s="149">
        <f t="shared" si="22"/>
        <v>6138</v>
      </c>
      <c r="Y101" s="57">
        <f t="shared" si="23"/>
        <v>-975.8123402701716</v>
      </c>
      <c r="Z101" s="193">
        <f t="shared" si="24"/>
        <v>-184250.82803943046</v>
      </c>
    </row>
    <row r="102" spans="14:26" x14ac:dyDescent="0.2">
      <c r="N102" s="56">
        <v>103</v>
      </c>
      <c r="O102" s="191" t="str">
        <f t="shared" si="19"/>
        <v>NL5</v>
      </c>
      <c r="P102" s="57">
        <f t="shared" si="20"/>
        <v>13.065899963490327</v>
      </c>
      <c r="Q102" s="192">
        <f t="shared" si="25"/>
        <v>988.87824023366193</v>
      </c>
      <c r="R102" s="149">
        <f t="shared" si="21"/>
        <v>192255.38517707193</v>
      </c>
      <c r="S102" s="187">
        <v>44996</v>
      </c>
      <c r="X102" s="149">
        <f t="shared" si="22"/>
        <v>6138</v>
      </c>
      <c r="Y102" s="57">
        <f t="shared" si="23"/>
        <v>-988.87824023366193</v>
      </c>
      <c r="Z102" s="193">
        <f t="shared" si="24"/>
        <v>-186117.38517707193</v>
      </c>
    </row>
    <row r="103" spans="14:26" x14ac:dyDescent="0.2">
      <c r="N103" s="56">
        <v>104</v>
      </c>
      <c r="O103" s="191" t="str">
        <f t="shared" si="19"/>
        <v>NL5</v>
      </c>
      <c r="P103" s="57">
        <f t="shared" si="20"/>
        <v>13.065899963490327</v>
      </c>
      <c r="Q103" s="192">
        <f t="shared" si="25"/>
        <v>1001.9441401971523</v>
      </c>
      <c r="R103" s="149">
        <f t="shared" si="21"/>
        <v>194121.94231471341</v>
      </c>
      <c r="S103" s="187">
        <v>44997</v>
      </c>
      <c r="X103" s="149">
        <f t="shared" si="22"/>
        <v>6138</v>
      </c>
      <c r="Y103" s="57">
        <f t="shared" si="23"/>
        <v>-1001.9441401971523</v>
      </c>
      <c r="Z103" s="193">
        <f t="shared" si="24"/>
        <v>-187983.94231471341</v>
      </c>
    </row>
    <row r="104" spans="14:26" x14ac:dyDescent="0.2">
      <c r="N104" s="56">
        <v>105</v>
      </c>
      <c r="O104" s="191" t="str">
        <f t="shared" si="19"/>
        <v>NL5</v>
      </c>
      <c r="P104" s="57">
        <f t="shared" si="20"/>
        <v>13.065899963490327</v>
      </c>
      <c r="Q104" s="192">
        <f t="shared" si="25"/>
        <v>1015.0100401606426</v>
      </c>
      <c r="R104" s="149">
        <f t="shared" si="21"/>
        <v>195988.49945235488</v>
      </c>
      <c r="S104" s="187">
        <v>44998</v>
      </c>
      <c r="X104" s="149">
        <f t="shared" si="22"/>
        <v>6138</v>
      </c>
      <c r="Y104" s="57">
        <f t="shared" si="23"/>
        <v>-1015.0100401606426</v>
      </c>
      <c r="Z104" s="193">
        <f t="shared" si="24"/>
        <v>-189850.49945235488</v>
      </c>
    </row>
    <row r="105" spans="14:26" x14ac:dyDescent="0.2">
      <c r="N105" s="56">
        <v>106</v>
      </c>
      <c r="O105" s="191" t="str">
        <f t="shared" si="19"/>
        <v>NL5</v>
      </c>
      <c r="P105" s="57">
        <f t="shared" si="20"/>
        <v>13.065899963490327</v>
      </c>
      <c r="Q105" s="192">
        <f t="shared" si="25"/>
        <v>1028.075940124133</v>
      </c>
      <c r="R105" s="149">
        <f t="shared" si="21"/>
        <v>197855.05658999635</v>
      </c>
      <c r="S105" s="187">
        <v>44999</v>
      </c>
      <c r="X105" s="149">
        <f t="shared" si="22"/>
        <v>6138</v>
      </c>
      <c r="Y105" s="57">
        <f t="shared" si="23"/>
        <v>-1028.075940124133</v>
      </c>
      <c r="Z105" s="193">
        <f t="shared" si="24"/>
        <v>-191717.05658999635</v>
      </c>
    </row>
    <row r="106" spans="14:26" x14ac:dyDescent="0.2">
      <c r="N106" s="56">
        <v>107</v>
      </c>
      <c r="O106" s="191" t="str">
        <f t="shared" si="19"/>
        <v>NL5</v>
      </c>
      <c r="P106" s="57">
        <f t="shared" si="20"/>
        <v>13.065899963490327</v>
      </c>
      <c r="Q106" s="192">
        <f t="shared" si="25"/>
        <v>1041.1418400876235</v>
      </c>
      <c r="R106" s="149">
        <f t="shared" si="21"/>
        <v>199721.61372763783</v>
      </c>
      <c r="S106" s="187">
        <v>45000</v>
      </c>
      <c r="X106" s="149">
        <f t="shared" si="22"/>
        <v>6138</v>
      </c>
      <c r="Y106" s="57">
        <f t="shared" si="23"/>
        <v>-1041.1418400876235</v>
      </c>
      <c r="Z106" s="193">
        <f t="shared" si="24"/>
        <v>-193583.61372763783</v>
      </c>
    </row>
    <row r="107" spans="14:26" x14ac:dyDescent="0.2">
      <c r="N107" s="56">
        <v>108</v>
      </c>
      <c r="O107" s="191" t="str">
        <f t="shared" si="19"/>
        <v>NL5</v>
      </c>
      <c r="P107" s="57">
        <f t="shared" si="20"/>
        <v>13.065899963490327</v>
      </c>
      <c r="Q107" s="192">
        <f t="shared" si="25"/>
        <v>1054.2077400511139</v>
      </c>
      <c r="R107" s="149">
        <f t="shared" si="21"/>
        <v>201588.1708652793</v>
      </c>
      <c r="S107" s="187">
        <v>45001</v>
      </c>
      <c r="X107" s="149">
        <f t="shared" si="22"/>
        <v>6138</v>
      </c>
      <c r="Y107" s="57">
        <f t="shared" si="23"/>
        <v>-1054.2077400511139</v>
      </c>
      <c r="Z107" s="193">
        <f t="shared" si="24"/>
        <v>-195450.1708652793</v>
      </c>
    </row>
    <row r="108" spans="14:26" x14ac:dyDescent="0.2">
      <c r="N108" s="56">
        <v>109</v>
      </c>
      <c r="O108" s="191" t="str">
        <f t="shared" si="19"/>
        <v>NL5</v>
      </c>
      <c r="P108" s="57">
        <f t="shared" si="20"/>
        <v>13.065899963490327</v>
      </c>
      <c r="Q108" s="192">
        <f t="shared" si="25"/>
        <v>1067.2736400146043</v>
      </c>
      <c r="R108" s="149">
        <f t="shared" si="21"/>
        <v>203454.72800292078</v>
      </c>
      <c r="S108" s="187">
        <v>45002</v>
      </c>
      <c r="X108" s="149">
        <f t="shared" si="22"/>
        <v>6138</v>
      </c>
      <c r="Y108" s="57">
        <f t="shared" si="23"/>
        <v>-1067.2736400146043</v>
      </c>
      <c r="Z108" s="193">
        <f t="shared" si="24"/>
        <v>-197316.72800292078</v>
      </c>
    </row>
    <row r="109" spans="14:26" x14ac:dyDescent="0.2">
      <c r="N109" s="56">
        <v>110</v>
      </c>
      <c r="O109" s="191" t="str">
        <f t="shared" si="19"/>
        <v>NL5</v>
      </c>
      <c r="P109" s="57">
        <f t="shared" si="20"/>
        <v>13.065899963490327</v>
      </c>
      <c r="Q109" s="192">
        <f t="shared" si="25"/>
        <v>1080.3395399780948</v>
      </c>
      <c r="R109" s="149">
        <f t="shared" si="21"/>
        <v>205321.28514056225</v>
      </c>
      <c r="S109" s="187">
        <v>45003</v>
      </c>
      <c r="X109" s="149">
        <f t="shared" si="22"/>
        <v>6138</v>
      </c>
      <c r="Y109" s="57">
        <f t="shared" si="23"/>
        <v>-1080.3395399780948</v>
      </c>
      <c r="Z109" s="193">
        <f t="shared" si="24"/>
        <v>-199183.28514056225</v>
      </c>
    </row>
    <row r="110" spans="14:26" x14ac:dyDescent="0.2">
      <c r="N110" s="56">
        <v>111</v>
      </c>
      <c r="O110" s="191" t="str">
        <f t="shared" si="19"/>
        <v>NL5</v>
      </c>
      <c r="P110" s="57">
        <f t="shared" si="20"/>
        <v>13.065899963490327</v>
      </c>
      <c r="Q110" s="192">
        <f t="shared" si="25"/>
        <v>1093.4054399415852</v>
      </c>
      <c r="R110" s="149">
        <f t="shared" si="21"/>
        <v>207187.84227820372</v>
      </c>
      <c r="S110" s="187">
        <v>45004</v>
      </c>
      <c r="X110" s="149">
        <f t="shared" si="22"/>
        <v>6138</v>
      </c>
      <c r="Y110" s="57">
        <f t="shared" si="23"/>
        <v>-1093.4054399415852</v>
      </c>
      <c r="Z110" s="193">
        <f t="shared" si="24"/>
        <v>-201049.84227820372</v>
      </c>
    </row>
    <row r="111" spans="14:26" x14ac:dyDescent="0.2">
      <c r="N111" s="56">
        <v>112</v>
      </c>
      <c r="O111" s="191" t="str">
        <f t="shared" si="19"/>
        <v>NL5</v>
      </c>
      <c r="P111" s="57">
        <f t="shared" si="20"/>
        <v>13.065899963490327</v>
      </c>
      <c r="Q111" s="192">
        <f t="shared" si="25"/>
        <v>1106.4713399050756</v>
      </c>
      <c r="R111" s="149">
        <f t="shared" si="21"/>
        <v>209054.3994158452</v>
      </c>
      <c r="S111" s="187">
        <v>45005</v>
      </c>
      <c r="X111" s="149">
        <f t="shared" si="22"/>
        <v>6138</v>
      </c>
      <c r="Y111" s="57">
        <f t="shared" si="23"/>
        <v>-1106.4713399050756</v>
      </c>
      <c r="Z111" s="193">
        <f t="shared" si="24"/>
        <v>-202916.3994158452</v>
      </c>
    </row>
    <row r="112" spans="14:26" x14ac:dyDescent="0.2">
      <c r="N112" s="56">
        <v>113</v>
      </c>
      <c r="O112" s="191" t="str">
        <f t="shared" si="19"/>
        <v>NL5</v>
      </c>
      <c r="P112" s="57">
        <f t="shared" si="20"/>
        <v>13.065899963490327</v>
      </c>
      <c r="Q112" s="192">
        <f t="shared" si="25"/>
        <v>1119.5372398685661</v>
      </c>
      <c r="R112" s="149">
        <f t="shared" si="21"/>
        <v>210920.95655348667</v>
      </c>
      <c r="S112" s="187">
        <v>45006</v>
      </c>
      <c r="X112" s="149">
        <f t="shared" si="22"/>
        <v>6138</v>
      </c>
      <c r="Y112" s="57">
        <f t="shared" si="23"/>
        <v>-1119.5372398685661</v>
      </c>
      <c r="Z112" s="193">
        <f t="shared" si="24"/>
        <v>-204782.95655348667</v>
      </c>
    </row>
    <row r="113" spans="14:26" x14ac:dyDescent="0.2">
      <c r="N113" s="56">
        <v>114</v>
      </c>
      <c r="O113" s="191" t="str">
        <f t="shared" si="19"/>
        <v>NL5</v>
      </c>
      <c r="P113" s="57">
        <f t="shared" si="20"/>
        <v>13.065899963490327</v>
      </c>
      <c r="Q113" s="192">
        <f t="shared" si="25"/>
        <v>1132.6031398320565</v>
      </c>
      <c r="R113" s="149">
        <f t="shared" si="21"/>
        <v>212787.51369112814</v>
      </c>
      <c r="S113" s="187">
        <v>45007</v>
      </c>
      <c r="X113" s="149">
        <f t="shared" si="22"/>
        <v>6138</v>
      </c>
      <c r="Y113" s="57">
        <f t="shared" si="23"/>
        <v>-1132.6031398320565</v>
      </c>
      <c r="Z113" s="193">
        <f t="shared" si="24"/>
        <v>-206649.51369112814</v>
      </c>
    </row>
    <row r="114" spans="14:26" x14ac:dyDescent="0.2">
      <c r="N114" s="56">
        <v>115</v>
      </c>
      <c r="O114" s="191" t="str">
        <f t="shared" si="19"/>
        <v>NL5</v>
      </c>
      <c r="P114" s="57">
        <f t="shared" si="20"/>
        <v>13.065899963490327</v>
      </c>
      <c r="Q114" s="192">
        <f t="shared" si="25"/>
        <v>1145.669039795547</v>
      </c>
      <c r="R114" s="149">
        <f t="shared" si="21"/>
        <v>214654.07082876962</v>
      </c>
      <c r="S114" s="187">
        <v>45008</v>
      </c>
      <c r="X114" s="149">
        <f t="shared" si="22"/>
        <v>6138</v>
      </c>
      <c r="Y114" s="57">
        <f t="shared" si="23"/>
        <v>-1145.669039795547</v>
      </c>
      <c r="Z114" s="193">
        <f t="shared" si="24"/>
        <v>-208516.07082876962</v>
      </c>
    </row>
    <row r="115" spans="14:26" x14ac:dyDescent="0.2">
      <c r="N115" s="56">
        <v>116</v>
      </c>
      <c r="O115" s="191" t="str">
        <f t="shared" si="19"/>
        <v>NL5</v>
      </c>
      <c r="P115" s="57">
        <f t="shared" si="20"/>
        <v>13.065899963490327</v>
      </c>
      <c r="Q115" s="192">
        <f t="shared" si="25"/>
        <v>1158.7349397590374</v>
      </c>
      <c r="R115" s="149">
        <f t="shared" si="21"/>
        <v>216520.62796641109</v>
      </c>
      <c r="S115" s="187">
        <v>45009</v>
      </c>
      <c r="X115" s="149">
        <f t="shared" si="22"/>
        <v>6138</v>
      </c>
      <c r="Y115" s="57">
        <f t="shared" si="23"/>
        <v>-1158.7349397590374</v>
      </c>
      <c r="Z115" s="193">
        <f t="shared" si="24"/>
        <v>-210382.62796641109</v>
      </c>
    </row>
    <row r="116" spans="14:26" x14ac:dyDescent="0.2">
      <c r="N116" s="56">
        <v>117</v>
      </c>
      <c r="O116" s="191" t="str">
        <f t="shared" si="19"/>
        <v>NL5</v>
      </c>
      <c r="P116" s="57">
        <f t="shared" si="20"/>
        <v>13.065899963490327</v>
      </c>
      <c r="Q116" s="192">
        <f t="shared" si="25"/>
        <v>1171.8008397225278</v>
      </c>
      <c r="R116" s="149">
        <f t="shared" si="21"/>
        <v>218387.18510405257</v>
      </c>
      <c r="S116" s="187">
        <v>45010</v>
      </c>
      <c r="X116" s="149">
        <f t="shared" si="22"/>
        <v>6138</v>
      </c>
      <c r="Y116" s="57">
        <f t="shared" si="23"/>
        <v>-1171.8008397225278</v>
      </c>
      <c r="Z116" s="193">
        <f t="shared" si="24"/>
        <v>-212249.18510405257</v>
      </c>
    </row>
    <row r="117" spans="14:26" x14ac:dyDescent="0.2">
      <c r="N117" s="56">
        <v>118</v>
      </c>
      <c r="O117" s="191" t="str">
        <f t="shared" si="19"/>
        <v>NL5</v>
      </c>
      <c r="P117" s="57">
        <f t="shared" si="20"/>
        <v>13.065899963490327</v>
      </c>
      <c r="Q117" s="192">
        <f t="shared" si="25"/>
        <v>1184.8667396860183</v>
      </c>
      <c r="R117" s="149">
        <f t="shared" si="21"/>
        <v>220253.74224169407</v>
      </c>
      <c r="S117" s="187">
        <v>45011</v>
      </c>
      <c r="X117" s="149">
        <f t="shared" si="22"/>
        <v>6138</v>
      </c>
      <c r="Y117" s="57">
        <f t="shared" si="23"/>
        <v>-1184.8667396860183</v>
      </c>
      <c r="Z117" s="193">
        <f t="shared" si="24"/>
        <v>-214115.74224169407</v>
      </c>
    </row>
    <row r="118" spans="14:26" x14ac:dyDescent="0.2">
      <c r="N118" s="56">
        <v>119</v>
      </c>
      <c r="O118" s="191" t="str">
        <f t="shared" si="19"/>
        <v>NL5</v>
      </c>
      <c r="P118" s="57">
        <f t="shared" si="20"/>
        <v>13.065899963490327</v>
      </c>
      <c r="Q118" s="192">
        <f t="shared" si="25"/>
        <v>1197.9326396495087</v>
      </c>
      <c r="R118" s="149">
        <f t="shared" si="21"/>
        <v>222120.29937933554</v>
      </c>
      <c r="S118" s="187">
        <v>45012</v>
      </c>
      <c r="X118" s="149">
        <f t="shared" si="22"/>
        <v>6138</v>
      </c>
      <c r="Y118" s="57">
        <f t="shared" si="23"/>
        <v>-1197.9326396495087</v>
      </c>
      <c r="Z118" s="193">
        <f t="shared" si="24"/>
        <v>-215982.29937933554</v>
      </c>
    </row>
    <row r="119" spans="14:26" x14ac:dyDescent="0.2">
      <c r="N119" s="56">
        <v>120</v>
      </c>
      <c r="O119" s="191" t="str">
        <f t="shared" si="19"/>
        <v>NL5</v>
      </c>
      <c r="P119" s="57">
        <f t="shared" si="20"/>
        <v>13.065899963490327</v>
      </c>
      <c r="Q119" s="192">
        <f t="shared" si="25"/>
        <v>1210.9985396129991</v>
      </c>
      <c r="R119" s="149">
        <f t="shared" si="21"/>
        <v>223986.85651697702</v>
      </c>
      <c r="S119" s="187">
        <v>45013</v>
      </c>
      <c r="X119" s="149">
        <f t="shared" si="22"/>
        <v>6138</v>
      </c>
      <c r="Y119" s="57">
        <f t="shared" si="23"/>
        <v>-1210.9985396129991</v>
      </c>
      <c r="Z119" s="193">
        <f t="shared" si="24"/>
        <v>-217848.85651697702</v>
      </c>
    </row>
    <row r="120" spans="14:26" x14ac:dyDescent="0.2">
      <c r="N120" s="56">
        <v>121</v>
      </c>
      <c r="O120" s="191" t="str">
        <f t="shared" si="19"/>
        <v>NL10</v>
      </c>
      <c r="P120" s="57">
        <f t="shared" si="20"/>
        <v>18.66557137641475</v>
      </c>
      <c r="Q120" s="192">
        <f t="shared" si="25"/>
        <v>1229.664110989414</v>
      </c>
      <c r="R120" s="149">
        <f t="shared" si="21"/>
        <v>225853.41365461849</v>
      </c>
      <c r="S120" s="187">
        <v>45014</v>
      </c>
      <c r="X120" s="149">
        <f t="shared" si="22"/>
        <v>6138</v>
      </c>
      <c r="Y120" s="57">
        <f t="shared" si="23"/>
        <v>-1229.664110989414</v>
      </c>
      <c r="Z120" s="193">
        <f t="shared" si="24"/>
        <v>-219715.41365461849</v>
      </c>
    </row>
    <row r="121" spans="14:26" x14ac:dyDescent="0.2">
      <c r="N121" s="56">
        <v>122</v>
      </c>
      <c r="O121" s="191" t="str">
        <f t="shared" si="19"/>
        <v>NL10</v>
      </c>
      <c r="P121" s="57">
        <f t="shared" si="20"/>
        <v>18.66557137641475</v>
      </c>
      <c r="Q121" s="192">
        <f t="shared" si="25"/>
        <v>1248.3296823658288</v>
      </c>
      <c r="R121" s="149">
        <f t="shared" si="21"/>
        <v>227719.97079225996</v>
      </c>
      <c r="S121" s="187">
        <v>45015</v>
      </c>
      <c r="X121" s="149">
        <f t="shared" si="22"/>
        <v>6138</v>
      </c>
      <c r="Y121" s="57">
        <f t="shared" si="23"/>
        <v>-1248.3296823658288</v>
      </c>
      <c r="Z121" s="193">
        <f t="shared" si="24"/>
        <v>-221581.97079225996</v>
      </c>
    </row>
    <row r="122" spans="14:26" x14ac:dyDescent="0.2">
      <c r="N122" s="56">
        <v>123</v>
      </c>
      <c r="O122" s="191" t="str">
        <f t="shared" si="19"/>
        <v>NL10</v>
      </c>
      <c r="P122" s="57">
        <f t="shared" si="20"/>
        <v>18.66557137641475</v>
      </c>
      <c r="Q122" s="192">
        <f t="shared" si="25"/>
        <v>1266.9952537422437</v>
      </c>
      <c r="R122" s="149">
        <f t="shared" si="21"/>
        <v>229586.52792990144</v>
      </c>
      <c r="S122" s="187">
        <v>45016</v>
      </c>
      <c r="X122" s="149">
        <f t="shared" si="22"/>
        <v>6138</v>
      </c>
      <c r="Y122" s="57">
        <f t="shared" si="23"/>
        <v>-1266.9952537422437</v>
      </c>
      <c r="Z122" s="193">
        <f t="shared" si="24"/>
        <v>-223448.52792990144</v>
      </c>
    </row>
    <row r="123" spans="14:26" x14ac:dyDescent="0.2">
      <c r="N123" s="56">
        <v>124</v>
      </c>
      <c r="O123" s="191" t="str">
        <f t="shared" si="19"/>
        <v>NL10</v>
      </c>
      <c r="P123" s="57">
        <f t="shared" si="20"/>
        <v>18.66557137641475</v>
      </c>
      <c r="Q123" s="192">
        <f t="shared" si="25"/>
        <v>1285.6608251186585</v>
      </c>
      <c r="R123" s="149">
        <f t="shared" si="21"/>
        <v>231453.08506754291</v>
      </c>
      <c r="S123" s="187">
        <v>45017</v>
      </c>
      <c r="X123" s="149">
        <f t="shared" si="22"/>
        <v>6138</v>
      </c>
      <c r="Y123" s="57">
        <f t="shared" si="23"/>
        <v>-1285.6608251186585</v>
      </c>
      <c r="Z123" s="193">
        <f t="shared" si="24"/>
        <v>-225315.08506754291</v>
      </c>
    </row>
    <row r="124" spans="14:26" x14ac:dyDescent="0.2">
      <c r="N124" s="56">
        <v>125</v>
      </c>
      <c r="O124" s="191" t="str">
        <f t="shared" si="19"/>
        <v>NL10</v>
      </c>
      <c r="P124" s="57">
        <f t="shared" si="20"/>
        <v>18.66557137641475</v>
      </c>
      <c r="Q124" s="192">
        <f t="shared" si="25"/>
        <v>1304.3263964950734</v>
      </c>
      <c r="R124" s="149">
        <f t="shared" si="21"/>
        <v>233319.64220518438</v>
      </c>
      <c r="S124" s="187">
        <v>45018</v>
      </c>
      <c r="X124" s="149">
        <f t="shared" si="22"/>
        <v>6138</v>
      </c>
      <c r="Y124" s="57">
        <f t="shared" si="23"/>
        <v>-1304.3263964950734</v>
      </c>
      <c r="Z124" s="193">
        <f t="shared" si="24"/>
        <v>-227181.64220518438</v>
      </c>
    </row>
    <row r="125" spans="14:26" x14ac:dyDescent="0.2">
      <c r="N125" s="56">
        <v>126</v>
      </c>
      <c r="O125" s="191" t="str">
        <f t="shared" si="19"/>
        <v>NL10</v>
      </c>
      <c r="P125" s="57">
        <f t="shared" si="20"/>
        <v>18.66557137641475</v>
      </c>
      <c r="Q125" s="192">
        <f t="shared" si="25"/>
        <v>1322.9919678714882</v>
      </c>
      <c r="R125" s="149">
        <f t="shared" si="21"/>
        <v>235186.19934282586</v>
      </c>
      <c r="S125" s="187">
        <v>45019</v>
      </c>
      <c r="X125" s="149">
        <f t="shared" si="22"/>
        <v>6138</v>
      </c>
      <c r="Y125" s="57">
        <f t="shared" si="23"/>
        <v>-1322.9919678714882</v>
      </c>
      <c r="Z125" s="193">
        <f t="shared" si="24"/>
        <v>-229048.19934282586</v>
      </c>
    </row>
    <row r="126" spans="14:26" x14ac:dyDescent="0.2">
      <c r="N126" s="56">
        <v>127</v>
      </c>
      <c r="O126" s="191" t="str">
        <f t="shared" si="19"/>
        <v>NL10</v>
      </c>
      <c r="P126" s="57">
        <f t="shared" si="20"/>
        <v>18.66557137641475</v>
      </c>
      <c r="Q126" s="192">
        <f t="shared" si="25"/>
        <v>1341.6575392479031</v>
      </c>
      <c r="R126" s="149">
        <f t="shared" si="21"/>
        <v>237052.75648046733</v>
      </c>
      <c r="S126" s="187">
        <v>45020</v>
      </c>
      <c r="X126" s="149">
        <f t="shared" si="22"/>
        <v>6138</v>
      </c>
      <c r="Y126" s="57">
        <f t="shared" si="23"/>
        <v>-1341.6575392479031</v>
      </c>
      <c r="Z126" s="193">
        <f t="shared" si="24"/>
        <v>-230914.75648046733</v>
      </c>
    </row>
    <row r="127" spans="14:26" x14ac:dyDescent="0.2">
      <c r="N127" s="56">
        <v>128</v>
      </c>
      <c r="O127" s="191" t="str">
        <f t="shared" si="19"/>
        <v>NL10</v>
      </c>
      <c r="P127" s="57">
        <f t="shared" si="20"/>
        <v>18.66557137641475</v>
      </c>
      <c r="Q127" s="192">
        <f t="shared" si="25"/>
        <v>1360.3231106243179</v>
      </c>
      <c r="R127" s="149">
        <f t="shared" si="21"/>
        <v>238919.3136181088</v>
      </c>
      <c r="S127" s="187">
        <v>45021</v>
      </c>
      <c r="X127" s="149">
        <f t="shared" si="22"/>
        <v>6138</v>
      </c>
      <c r="Y127" s="57">
        <f t="shared" si="23"/>
        <v>-1360.3231106243179</v>
      </c>
      <c r="Z127" s="193">
        <f t="shared" si="24"/>
        <v>-232781.3136181088</v>
      </c>
    </row>
    <row r="128" spans="14:26" x14ac:dyDescent="0.2">
      <c r="N128" s="56">
        <v>129</v>
      </c>
      <c r="O128" s="191" t="str">
        <f t="shared" ref="O128:O191" si="26">IF(N128&lt;$K$3,$A$3,IF(AND(N128&gt;$K$3,N128&lt;$K$4),$A$4,IF(AND(N128&gt;$K$4,N128&lt;$K$5),$A$5,IF(AND(N128&gt;$K$5,N128&lt;$K$6),$A$6,IF(AND(N128&gt;$K$6,N128&lt;$K$7),$A$7,IF(AND(N128&gt;$K$7,N128&lt;$K$8),$A$8,IF(AND(N128&gt;$K$8,N128&lt;$K$9),$A$9)))))))</f>
        <v>NL10</v>
      </c>
      <c r="P128" s="57">
        <f t="shared" si="20"/>
        <v>18.66557137641475</v>
      </c>
      <c r="Q128" s="192">
        <f t="shared" si="25"/>
        <v>1378.9886820007328</v>
      </c>
      <c r="R128" s="149">
        <f t="shared" si="21"/>
        <v>240785.87075575028</v>
      </c>
      <c r="S128" s="187">
        <v>45022</v>
      </c>
      <c r="X128" s="149">
        <f t="shared" si="22"/>
        <v>6138</v>
      </c>
      <c r="Y128" s="57">
        <f t="shared" si="23"/>
        <v>-1378.9886820007328</v>
      </c>
      <c r="Z128" s="193">
        <f t="shared" si="24"/>
        <v>-234647.87075575028</v>
      </c>
    </row>
    <row r="129" spans="14:26" x14ac:dyDescent="0.2">
      <c r="N129" s="56">
        <v>130</v>
      </c>
      <c r="O129" s="191" t="str">
        <f t="shared" si="26"/>
        <v>NL10</v>
      </c>
      <c r="P129" s="57">
        <f t="shared" ref="P129:P192" si="27">VLOOKUP(O129,$A$3:$L$9,12,0)</f>
        <v>18.66557137641475</v>
      </c>
      <c r="Q129" s="192">
        <f t="shared" si="25"/>
        <v>1397.6542533771476</v>
      </c>
      <c r="R129" s="149">
        <f t="shared" si="21"/>
        <v>242652.42789339175</v>
      </c>
      <c r="S129" s="187">
        <v>45023</v>
      </c>
      <c r="X129" s="149">
        <f t="shared" si="22"/>
        <v>6138</v>
      </c>
      <c r="Y129" s="57">
        <f t="shared" si="23"/>
        <v>-1397.6542533771476</v>
      </c>
      <c r="Z129" s="193">
        <f t="shared" si="24"/>
        <v>-236514.42789339175</v>
      </c>
    </row>
    <row r="130" spans="14:26" x14ac:dyDescent="0.2">
      <c r="N130" s="56">
        <v>131</v>
      </c>
      <c r="O130" s="191" t="str">
        <f t="shared" si="26"/>
        <v>NL10</v>
      </c>
      <c r="P130" s="57">
        <f t="shared" si="27"/>
        <v>18.66557137641475</v>
      </c>
      <c r="Q130" s="192">
        <f t="shared" si="25"/>
        <v>1416.3198247535624</v>
      </c>
      <c r="R130" s="149">
        <f t="shared" ref="R130:R193" si="28">$C$25*N130</f>
        <v>244518.98503103323</v>
      </c>
      <c r="S130" s="187">
        <v>45024</v>
      </c>
      <c r="X130" s="149">
        <f t="shared" si="22"/>
        <v>6138</v>
      </c>
      <c r="Y130" s="57">
        <f t="shared" si="23"/>
        <v>-1416.3198247535624</v>
      </c>
      <c r="Z130" s="193">
        <f t="shared" si="24"/>
        <v>-238380.98503103323</v>
      </c>
    </row>
    <row r="131" spans="14:26" x14ac:dyDescent="0.2">
      <c r="N131" s="56">
        <v>132</v>
      </c>
      <c r="O131" s="191" t="str">
        <f t="shared" si="26"/>
        <v>NL10</v>
      </c>
      <c r="P131" s="57">
        <f t="shared" si="27"/>
        <v>18.66557137641475</v>
      </c>
      <c r="Q131" s="192">
        <f t="shared" si="25"/>
        <v>1434.9853961299773</v>
      </c>
      <c r="R131" s="149">
        <f t="shared" si="28"/>
        <v>246385.5421686747</v>
      </c>
      <c r="S131" s="187">
        <v>45025</v>
      </c>
      <c r="X131" s="149">
        <f t="shared" si="22"/>
        <v>6138</v>
      </c>
      <c r="Y131" s="57">
        <f t="shared" si="23"/>
        <v>-1434.9853961299773</v>
      </c>
      <c r="Z131" s="193">
        <f t="shared" si="24"/>
        <v>-240247.5421686747</v>
      </c>
    </row>
    <row r="132" spans="14:26" x14ac:dyDescent="0.2">
      <c r="N132" s="56">
        <v>133</v>
      </c>
      <c r="O132" s="191" t="str">
        <f t="shared" si="26"/>
        <v>NL10</v>
      </c>
      <c r="P132" s="57">
        <f t="shared" si="27"/>
        <v>18.66557137641475</v>
      </c>
      <c r="Q132" s="192">
        <f t="shared" si="25"/>
        <v>1453.6509675063921</v>
      </c>
      <c r="R132" s="149">
        <f t="shared" si="28"/>
        <v>248252.09930631617</v>
      </c>
      <c r="S132" s="187">
        <v>45026</v>
      </c>
      <c r="X132" s="149">
        <f t="shared" si="22"/>
        <v>6138</v>
      </c>
      <c r="Y132" s="57">
        <f t="shared" si="23"/>
        <v>-1453.6509675063921</v>
      </c>
      <c r="Z132" s="193">
        <f t="shared" si="24"/>
        <v>-242114.09930631617</v>
      </c>
    </row>
    <row r="133" spans="14:26" x14ac:dyDescent="0.2">
      <c r="N133" s="56">
        <v>134</v>
      </c>
      <c r="O133" s="191" t="str">
        <f t="shared" si="26"/>
        <v>NL10</v>
      </c>
      <c r="P133" s="57">
        <f t="shared" si="27"/>
        <v>18.66557137641475</v>
      </c>
      <c r="Q133" s="192">
        <f t="shared" si="25"/>
        <v>1472.316538882807</v>
      </c>
      <c r="R133" s="149">
        <f t="shared" si="28"/>
        <v>250118.65644395765</v>
      </c>
      <c r="S133" s="187">
        <v>45027</v>
      </c>
      <c r="X133" s="149">
        <f t="shared" si="22"/>
        <v>6138</v>
      </c>
      <c r="Y133" s="57">
        <f t="shared" si="23"/>
        <v>-1472.316538882807</v>
      </c>
      <c r="Z133" s="193">
        <f t="shared" si="24"/>
        <v>-243980.65644395765</v>
      </c>
    </row>
    <row r="134" spans="14:26" x14ac:dyDescent="0.2">
      <c r="N134" s="56">
        <v>135</v>
      </c>
      <c r="O134" s="191" t="str">
        <f t="shared" si="26"/>
        <v>NL10</v>
      </c>
      <c r="P134" s="57">
        <f t="shared" si="27"/>
        <v>18.66557137641475</v>
      </c>
      <c r="Q134" s="192">
        <f t="shared" si="25"/>
        <v>1490.9821102592218</v>
      </c>
      <c r="R134" s="149">
        <f t="shared" si="28"/>
        <v>251985.21358159912</v>
      </c>
      <c r="S134" s="187">
        <v>45028</v>
      </c>
      <c r="X134" s="149">
        <f t="shared" si="22"/>
        <v>6138</v>
      </c>
      <c r="Y134" s="57">
        <f t="shared" si="23"/>
        <v>-1490.9821102592218</v>
      </c>
      <c r="Z134" s="193">
        <f t="shared" si="24"/>
        <v>-245847.21358159912</v>
      </c>
    </row>
    <row r="135" spans="14:26" x14ac:dyDescent="0.2">
      <c r="N135" s="56">
        <v>136</v>
      </c>
      <c r="O135" s="191" t="str">
        <f t="shared" si="26"/>
        <v>NL10</v>
      </c>
      <c r="P135" s="57">
        <f t="shared" si="27"/>
        <v>18.66557137641475</v>
      </c>
      <c r="Q135" s="192">
        <f t="shared" si="25"/>
        <v>1509.6476816356367</v>
      </c>
      <c r="R135" s="149">
        <f t="shared" si="28"/>
        <v>253851.77071924059</v>
      </c>
      <c r="S135" s="187">
        <v>45029</v>
      </c>
      <c r="X135" s="149">
        <f t="shared" si="22"/>
        <v>6138</v>
      </c>
      <c r="Y135" s="57">
        <f t="shared" si="23"/>
        <v>-1509.6476816356367</v>
      </c>
      <c r="Z135" s="193">
        <f t="shared" si="24"/>
        <v>-247713.77071924059</v>
      </c>
    </row>
    <row r="136" spans="14:26" x14ac:dyDescent="0.2">
      <c r="N136" s="56">
        <v>137</v>
      </c>
      <c r="O136" s="191" t="str">
        <f t="shared" si="26"/>
        <v>NL10</v>
      </c>
      <c r="P136" s="57">
        <f t="shared" si="27"/>
        <v>18.66557137641475</v>
      </c>
      <c r="Q136" s="192">
        <f t="shared" si="25"/>
        <v>1528.3132530120515</v>
      </c>
      <c r="R136" s="149">
        <f t="shared" si="28"/>
        <v>255718.32785688207</v>
      </c>
      <c r="S136" s="187">
        <v>45030</v>
      </c>
      <c r="X136" s="149">
        <f t="shared" si="22"/>
        <v>6138</v>
      </c>
      <c r="Y136" s="57">
        <f t="shared" si="23"/>
        <v>-1528.3132530120515</v>
      </c>
      <c r="Z136" s="193">
        <f t="shared" si="24"/>
        <v>-249580.32785688207</v>
      </c>
    </row>
    <row r="137" spans="14:26" x14ac:dyDescent="0.2">
      <c r="N137" s="56">
        <v>138</v>
      </c>
      <c r="O137" s="191" t="str">
        <f t="shared" si="26"/>
        <v>NL10</v>
      </c>
      <c r="P137" s="57">
        <f t="shared" si="27"/>
        <v>18.66557137641475</v>
      </c>
      <c r="Q137" s="192">
        <f t="shared" si="25"/>
        <v>1546.9788243884664</v>
      </c>
      <c r="R137" s="149">
        <f t="shared" si="28"/>
        <v>257584.88499452354</v>
      </c>
      <c r="S137" s="187">
        <v>45031</v>
      </c>
      <c r="X137" s="149">
        <f t="shared" si="22"/>
        <v>6138</v>
      </c>
      <c r="Y137" s="57">
        <f t="shared" si="23"/>
        <v>-1546.9788243884664</v>
      </c>
      <c r="Z137" s="193">
        <f t="shared" si="24"/>
        <v>-251446.88499452354</v>
      </c>
    </row>
    <row r="138" spans="14:26" x14ac:dyDescent="0.2">
      <c r="N138" s="56">
        <v>139</v>
      </c>
      <c r="O138" s="191" t="str">
        <f t="shared" si="26"/>
        <v>NL10</v>
      </c>
      <c r="P138" s="57">
        <f t="shared" si="27"/>
        <v>18.66557137641475</v>
      </c>
      <c r="Q138" s="192">
        <f t="shared" si="25"/>
        <v>1565.6443957648812</v>
      </c>
      <c r="R138" s="149">
        <f t="shared" si="28"/>
        <v>259451.44213216504</v>
      </c>
      <c r="S138" s="187">
        <v>45032</v>
      </c>
      <c r="X138" s="149">
        <f t="shared" si="22"/>
        <v>6138</v>
      </c>
      <c r="Y138" s="57">
        <f t="shared" si="23"/>
        <v>-1565.6443957648812</v>
      </c>
      <c r="Z138" s="193">
        <f t="shared" si="24"/>
        <v>-253313.44213216504</v>
      </c>
    </row>
    <row r="139" spans="14:26" x14ac:dyDescent="0.2">
      <c r="N139" s="56">
        <v>140</v>
      </c>
      <c r="O139" s="191" t="str">
        <f t="shared" si="26"/>
        <v>NL10</v>
      </c>
      <c r="P139" s="57">
        <f t="shared" si="27"/>
        <v>18.66557137641475</v>
      </c>
      <c r="Q139" s="192">
        <f t="shared" si="25"/>
        <v>1584.3099671412961</v>
      </c>
      <c r="R139" s="149">
        <f t="shared" si="28"/>
        <v>261317.99926980652</v>
      </c>
      <c r="S139" s="187">
        <v>45033</v>
      </c>
      <c r="X139" s="149">
        <f t="shared" ref="X139:X202" si="29">X138+W139</f>
        <v>6138</v>
      </c>
      <c r="Y139" s="57">
        <f t="shared" ref="Y139:Y202" si="30">V139-Q139</f>
        <v>-1584.3099671412961</v>
      </c>
      <c r="Z139" s="193">
        <f t="shared" ref="Z139:Z202" si="31">X139-R139</f>
        <v>-255179.99926980652</v>
      </c>
    </row>
    <row r="140" spans="14:26" x14ac:dyDescent="0.2">
      <c r="N140" s="56">
        <v>141</v>
      </c>
      <c r="O140" s="191" t="str">
        <f t="shared" si="26"/>
        <v>NL10</v>
      </c>
      <c r="P140" s="57">
        <f t="shared" si="27"/>
        <v>18.66557137641475</v>
      </c>
      <c r="Q140" s="192">
        <f t="shared" si="25"/>
        <v>1602.9755385177109</v>
      </c>
      <c r="R140" s="149">
        <f t="shared" si="28"/>
        <v>263184.55640744796</v>
      </c>
      <c r="S140" s="187">
        <v>45034</v>
      </c>
      <c r="X140" s="149">
        <f t="shared" si="29"/>
        <v>6138</v>
      </c>
      <c r="Y140" s="57">
        <f t="shared" si="30"/>
        <v>-1602.9755385177109</v>
      </c>
      <c r="Z140" s="193">
        <f t="shared" si="31"/>
        <v>-257046.55640744796</v>
      </c>
    </row>
    <row r="141" spans="14:26" x14ac:dyDescent="0.2">
      <c r="N141" s="56">
        <v>142</v>
      </c>
      <c r="O141" s="191" t="str">
        <f t="shared" si="26"/>
        <v>NL10</v>
      </c>
      <c r="P141" s="57">
        <f t="shared" si="27"/>
        <v>18.66557137641475</v>
      </c>
      <c r="Q141" s="192">
        <f t="shared" si="25"/>
        <v>1621.6411098941257</v>
      </c>
      <c r="R141" s="149">
        <f t="shared" si="28"/>
        <v>265051.11354508944</v>
      </c>
      <c r="S141" s="187">
        <v>45035</v>
      </c>
      <c r="X141" s="149">
        <f t="shared" si="29"/>
        <v>6138</v>
      </c>
      <c r="Y141" s="57">
        <f t="shared" si="30"/>
        <v>-1621.6411098941257</v>
      </c>
      <c r="Z141" s="193">
        <f t="shared" si="31"/>
        <v>-258913.11354508944</v>
      </c>
    </row>
    <row r="142" spans="14:26" x14ac:dyDescent="0.2">
      <c r="N142" s="56">
        <v>143</v>
      </c>
      <c r="O142" s="191" t="str">
        <f t="shared" si="26"/>
        <v>NL10</v>
      </c>
      <c r="P142" s="57">
        <f t="shared" si="27"/>
        <v>18.66557137641475</v>
      </c>
      <c r="Q142" s="192">
        <f t="shared" si="25"/>
        <v>1640.3066812705406</v>
      </c>
      <c r="R142" s="149">
        <f t="shared" si="28"/>
        <v>266917.67068273091</v>
      </c>
      <c r="S142" s="187">
        <v>45036</v>
      </c>
      <c r="X142" s="149">
        <f t="shared" si="29"/>
        <v>6138</v>
      </c>
      <c r="Y142" s="57">
        <f t="shared" si="30"/>
        <v>-1640.3066812705406</v>
      </c>
      <c r="Z142" s="193">
        <f t="shared" si="31"/>
        <v>-260779.67068273091</v>
      </c>
    </row>
    <row r="143" spans="14:26" x14ac:dyDescent="0.2">
      <c r="N143" s="56">
        <v>144</v>
      </c>
      <c r="O143" s="191" t="str">
        <f t="shared" si="26"/>
        <v>NL10</v>
      </c>
      <c r="P143" s="57">
        <f t="shared" si="27"/>
        <v>18.66557137641475</v>
      </c>
      <c r="Q143" s="192">
        <f t="shared" si="25"/>
        <v>1658.9722526469554</v>
      </c>
      <c r="R143" s="149">
        <f t="shared" si="28"/>
        <v>268784.22782037238</v>
      </c>
      <c r="S143" s="187">
        <v>45037</v>
      </c>
      <c r="X143" s="149">
        <f t="shared" si="29"/>
        <v>6138</v>
      </c>
      <c r="Y143" s="57">
        <f t="shared" si="30"/>
        <v>-1658.9722526469554</v>
      </c>
      <c r="Z143" s="193">
        <f t="shared" si="31"/>
        <v>-262646.22782037238</v>
      </c>
    </row>
    <row r="144" spans="14:26" x14ac:dyDescent="0.2">
      <c r="N144" s="56">
        <v>145</v>
      </c>
      <c r="O144" s="191" t="str">
        <f t="shared" si="26"/>
        <v>NL10</v>
      </c>
      <c r="P144" s="57">
        <f t="shared" si="27"/>
        <v>18.66557137641475</v>
      </c>
      <c r="Q144" s="192">
        <f t="shared" si="25"/>
        <v>1677.6378240233703</v>
      </c>
      <c r="R144" s="149">
        <f t="shared" si="28"/>
        <v>270650.78495801386</v>
      </c>
      <c r="S144" s="187">
        <v>45038</v>
      </c>
      <c r="X144" s="149">
        <f t="shared" si="29"/>
        <v>6138</v>
      </c>
      <c r="Y144" s="57">
        <f t="shared" si="30"/>
        <v>-1677.6378240233703</v>
      </c>
      <c r="Z144" s="193">
        <f t="shared" si="31"/>
        <v>-264512.78495801386</v>
      </c>
    </row>
    <row r="145" spans="14:26" x14ac:dyDescent="0.2">
      <c r="N145" s="56">
        <v>146</v>
      </c>
      <c r="O145" s="191" t="str">
        <f t="shared" si="26"/>
        <v>NL10</v>
      </c>
      <c r="P145" s="57">
        <f t="shared" si="27"/>
        <v>18.66557137641475</v>
      </c>
      <c r="Q145" s="192">
        <f t="shared" si="25"/>
        <v>1696.3033953997851</v>
      </c>
      <c r="R145" s="149">
        <f t="shared" si="28"/>
        <v>272517.34209565533</v>
      </c>
      <c r="S145" s="187">
        <v>45039</v>
      </c>
      <c r="X145" s="149">
        <f t="shared" si="29"/>
        <v>6138</v>
      </c>
      <c r="Y145" s="57">
        <f t="shared" si="30"/>
        <v>-1696.3033953997851</v>
      </c>
      <c r="Z145" s="193">
        <f t="shared" si="31"/>
        <v>-266379.34209565533</v>
      </c>
    </row>
    <row r="146" spans="14:26" x14ac:dyDescent="0.2">
      <c r="N146" s="56">
        <v>147</v>
      </c>
      <c r="O146" s="191" t="str">
        <f t="shared" si="26"/>
        <v>NL10</v>
      </c>
      <c r="P146" s="57">
        <f t="shared" si="27"/>
        <v>18.66557137641475</v>
      </c>
      <c r="Q146" s="192">
        <f t="shared" si="25"/>
        <v>1714.9689667762</v>
      </c>
      <c r="R146" s="149">
        <f t="shared" si="28"/>
        <v>274383.8992332968</v>
      </c>
      <c r="S146" s="187">
        <v>45040</v>
      </c>
      <c r="X146" s="149">
        <f t="shared" si="29"/>
        <v>6138</v>
      </c>
      <c r="Y146" s="57">
        <f t="shared" si="30"/>
        <v>-1714.9689667762</v>
      </c>
      <c r="Z146" s="193">
        <f t="shared" si="31"/>
        <v>-268245.8992332968</v>
      </c>
    </row>
    <row r="147" spans="14:26" x14ac:dyDescent="0.2">
      <c r="N147" s="56">
        <v>148</v>
      </c>
      <c r="O147" s="191" t="str">
        <f t="shared" si="26"/>
        <v>NL10</v>
      </c>
      <c r="P147" s="57">
        <f t="shared" si="27"/>
        <v>18.66557137641475</v>
      </c>
      <c r="Q147" s="192">
        <f t="shared" ref="Q147:Q210" si="32">Q146+P147</f>
        <v>1733.6345381526148</v>
      </c>
      <c r="R147" s="149">
        <f t="shared" si="28"/>
        <v>276250.45637093828</v>
      </c>
      <c r="S147" s="187">
        <v>45041</v>
      </c>
      <c r="X147" s="149">
        <f t="shared" si="29"/>
        <v>6138</v>
      </c>
      <c r="Y147" s="57">
        <f t="shared" si="30"/>
        <v>-1733.6345381526148</v>
      </c>
      <c r="Z147" s="193">
        <f t="shared" si="31"/>
        <v>-270112.45637093828</v>
      </c>
    </row>
    <row r="148" spans="14:26" x14ac:dyDescent="0.2">
      <c r="N148" s="56">
        <v>149</v>
      </c>
      <c r="O148" s="191" t="str">
        <f t="shared" si="26"/>
        <v>NL10</v>
      </c>
      <c r="P148" s="57">
        <f t="shared" si="27"/>
        <v>18.66557137641475</v>
      </c>
      <c r="Q148" s="192">
        <f t="shared" si="32"/>
        <v>1752.3001095290297</v>
      </c>
      <c r="R148" s="149">
        <f t="shared" si="28"/>
        <v>278117.01350857975</v>
      </c>
      <c r="S148" s="187">
        <v>45042</v>
      </c>
      <c r="X148" s="149">
        <f t="shared" si="29"/>
        <v>6138</v>
      </c>
      <c r="Y148" s="57">
        <f t="shared" si="30"/>
        <v>-1752.3001095290297</v>
      </c>
      <c r="Z148" s="193">
        <f t="shared" si="31"/>
        <v>-271979.01350857975</v>
      </c>
    </row>
    <row r="149" spans="14:26" x14ac:dyDescent="0.2">
      <c r="N149" s="56">
        <v>150</v>
      </c>
      <c r="O149" s="191" t="str">
        <f t="shared" si="26"/>
        <v>NL10</v>
      </c>
      <c r="P149" s="57">
        <f t="shared" si="27"/>
        <v>18.66557137641475</v>
      </c>
      <c r="Q149" s="192">
        <f t="shared" si="32"/>
        <v>1770.9656809054445</v>
      </c>
      <c r="R149" s="149">
        <f t="shared" si="28"/>
        <v>279983.57064622128</v>
      </c>
      <c r="S149" s="187">
        <v>45043</v>
      </c>
      <c r="X149" s="149">
        <f t="shared" si="29"/>
        <v>6138</v>
      </c>
      <c r="Y149" s="57">
        <f t="shared" si="30"/>
        <v>-1770.9656809054445</v>
      </c>
      <c r="Z149" s="193">
        <f t="shared" si="31"/>
        <v>-273845.57064622128</v>
      </c>
    </row>
    <row r="150" spans="14:26" x14ac:dyDescent="0.2">
      <c r="N150" s="56">
        <v>151</v>
      </c>
      <c r="O150" s="191" t="str">
        <f t="shared" si="26"/>
        <v>NL10</v>
      </c>
      <c r="P150" s="57">
        <f t="shared" si="27"/>
        <v>18.66557137641475</v>
      </c>
      <c r="Q150" s="192">
        <f t="shared" si="32"/>
        <v>1789.6312522818594</v>
      </c>
      <c r="R150" s="149">
        <f t="shared" si="28"/>
        <v>281850.12778386276</v>
      </c>
      <c r="S150" s="187">
        <v>45044</v>
      </c>
      <c r="X150" s="149">
        <f t="shared" si="29"/>
        <v>6138</v>
      </c>
      <c r="Y150" s="57">
        <f t="shared" si="30"/>
        <v>-1789.6312522818594</v>
      </c>
      <c r="Z150" s="193">
        <f t="shared" si="31"/>
        <v>-275712.12778386276</v>
      </c>
    </row>
    <row r="151" spans="14:26" x14ac:dyDescent="0.2">
      <c r="N151" s="56">
        <v>152</v>
      </c>
      <c r="O151" s="191" t="str">
        <f t="shared" si="26"/>
        <v>NL10</v>
      </c>
      <c r="P151" s="57">
        <f t="shared" si="27"/>
        <v>18.66557137641475</v>
      </c>
      <c r="Q151" s="192">
        <f t="shared" si="32"/>
        <v>1808.2968236582742</v>
      </c>
      <c r="R151" s="149">
        <f t="shared" si="28"/>
        <v>283716.68492150423</v>
      </c>
      <c r="S151" s="187">
        <v>45045</v>
      </c>
      <c r="X151" s="149">
        <f t="shared" si="29"/>
        <v>6138</v>
      </c>
      <c r="Y151" s="57">
        <f t="shared" si="30"/>
        <v>-1808.2968236582742</v>
      </c>
      <c r="Z151" s="193">
        <f t="shared" si="31"/>
        <v>-277578.68492150423</v>
      </c>
    </row>
    <row r="152" spans="14:26" x14ac:dyDescent="0.2">
      <c r="N152" s="56">
        <v>153</v>
      </c>
      <c r="O152" s="191" t="str">
        <f t="shared" si="26"/>
        <v>NL10</v>
      </c>
      <c r="P152" s="57">
        <f t="shared" si="27"/>
        <v>18.66557137641475</v>
      </c>
      <c r="Q152" s="192">
        <f t="shared" si="32"/>
        <v>1826.9623950346891</v>
      </c>
      <c r="R152" s="149">
        <f t="shared" si="28"/>
        <v>285583.2420591457</v>
      </c>
      <c r="S152" s="187">
        <v>45046</v>
      </c>
      <c r="X152" s="149">
        <f t="shared" si="29"/>
        <v>6138</v>
      </c>
      <c r="Y152" s="57">
        <f t="shared" si="30"/>
        <v>-1826.9623950346891</v>
      </c>
      <c r="Z152" s="193">
        <f t="shared" si="31"/>
        <v>-279445.2420591457</v>
      </c>
    </row>
    <row r="153" spans="14:26" x14ac:dyDescent="0.2">
      <c r="N153" s="56">
        <v>154</v>
      </c>
      <c r="O153" s="191" t="str">
        <f t="shared" si="26"/>
        <v>NL10</v>
      </c>
      <c r="P153" s="57">
        <f t="shared" si="27"/>
        <v>18.66557137641475</v>
      </c>
      <c r="Q153" s="192">
        <f t="shared" si="32"/>
        <v>1845.6279664111039</v>
      </c>
      <c r="R153" s="149">
        <f t="shared" si="28"/>
        <v>287449.79919678718</v>
      </c>
      <c r="S153" s="187">
        <v>45047</v>
      </c>
      <c r="X153" s="149">
        <f t="shared" si="29"/>
        <v>6138</v>
      </c>
      <c r="Y153" s="57">
        <f t="shared" si="30"/>
        <v>-1845.6279664111039</v>
      </c>
      <c r="Z153" s="193">
        <f t="shared" si="31"/>
        <v>-281311.79919678718</v>
      </c>
    </row>
    <row r="154" spans="14:26" x14ac:dyDescent="0.2">
      <c r="N154" s="56">
        <v>155</v>
      </c>
      <c r="O154" s="191" t="str">
        <f t="shared" si="26"/>
        <v>NL10</v>
      </c>
      <c r="P154" s="57">
        <f t="shared" si="27"/>
        <v>18.66557137641475</v>
      </c>
      <c r="Q154" s="192">
        <f t="shared" si="32"/>
        <v>1864.2935377875187</v>
      </c>
      <c r="R154" s="149">
        <f t="shared" si="28"/>
        <v>289316.35633442865</v>
      </c>
      <c r="S154" s="187">
        <v>45048</v>
      </c>
      <c r="X154" s="149">
        <f t="shared" si="29"/>
        <v>6138</v>
      </c>
      <c r="Y154" s="57">
        <f t="shared" si="30"/>
        <v>-1864.2935377875187</v>
      </c>
      <c r="Z154" s="193">
        <f t="shared" si="31"/>
        <v>-283178.35633442865</v>
      </c>
    </row>
    <row r="155" spans="14:26" x14ac:dyDescent="0.2">
      <c r="N155" s="56">
        <v>156</v>
      </c>
      <c r="O155" s="191" t="str">
        <f t="shared" si="26"/>
        <v>NL10</v>
      </c>
      <c r="P155" s="57">
        <f t="shared" si="27"/>
        <v>18.66557137641475</v>
      </c>
      <c r="Q155" s="192">
        <f t="shared" si="32"/>
        <v>1882.9591091639336</v>
      </c>
      <c r="R155" s="149">
        <f t="shared" si="28"/>
        <v>291182.91347207013</v>
      </c>
      <c r="S155" s="187">
        <v>45049</v>
      </c>
      <c r="X155" s="149">
        <f t="shared" si="29"/>
        <v>6138</v>
      </c>
      <c r="Y155" s="57">
        <f t="shared" si="30"/>
        <v>-1882.9591091639336</v>
      </c>
      <c r="Z155" s="193">
        <f t="shared" si="31"/>
        <v>-285044.91347207013</v>
      </c>
    </row>
    <row r="156" spans="14:26" x14ac:dyDescent="0.2">
      <c r="N156" s="56">
        <v>157</v>
      </c>
      <c r="O156" s="191" t="str">
        <f t="shared" si="26"/>
        <v>NL10</v>
      </c>
      <c r="P156" s="57">
        <f t="shared" si="27"/>
        <v>18.66557137641475</v>
      </c>
      <c r="Q156" s="192">
        <f t="shared" si="32"/>
        <v>1901.6246805403484</v>
      </c>
      <c r="R156" s="149">
        <f t="shared" si="28"/>
        <v>293049.4706097116</v>
      </c>
      <c r="S156" s="187">
        <v>45050</v>
      </c>
      <c r="X156" s="149">
        <f t="shared" si="29"/>
        <v>6138</v>
      </c>
      <c r="Y156" s="57">
        <f t="shared" si="30"/>
        <v>-1901.6246805403484</v>
      </c>
      <c r="Z156" s="193">
        <f t="shared" si="31"/>
        <v>-286911.4706097116</v>
      </c>
    </row>
    <row r="157" spans="14:26" x14ac:dyDescent="0.2">
      <c r="N157" s="56">
        <v>158</v>
      </c>
      <c r="O157" s="191" t="str">
        <f t="shared" si="26"/>
        <v>NL10</v>
      </c>
      <c r="P157" s="57">
        <f t="shared" si="27"/>
        <v>18.66557137641475</v>
      </c>
      <c r="Q157" s="192">
        <f t="shared" si="32"/>
        <v>1920.2902519167633</v>
      </c>
      <c r="R157" s="149">
        <f t="shared" si="28"/>
        <v>294916.02774735307</v>
      </c>
      <c r="S157" s="187">
        <v>45051</v>
      </c>
      <c r="X157" s="149">
        <f t="shared" si="29"/>
        <v>6138</v>
      </c>
      <c r="Y157" s="57">
        <f t="shared" si="30"/>
        <v>-1920.2902519167633</v>
      </c>
      <c r="Z157" s="193">
        <f t="shared" si="31"/>
        <v>-288778.02774735307</v>
      </c>
    </row>
    <row r="158" spans="14:26" x14ac:dyDescent="0.2">
      <c r="N158" s="56">
        <v>159</v>
      </c>
      <c r="O158" s="191" t="str">
        <f t="shared" si="26"/>
        <v>NL10</v>
      </c>
      <c r="P158" s="57">
        <f t="shared" si="27"/>
        <v>18.66557137641475</v>
      </c>
      <c r="Q158" s="192">
        <f t="shared" si="32"/>
        <v>1938.9558232931781</v>
      </c>
      <c r="R158" s="149">
        <f t="shared" si="28"/>
        <v>296782.58488499455</v>
      </c>
      <c r="S158" s="187">
        <v>45052</v>
      </c>
      <c r="X158" s="149">
        <f t="shared" si="29"/>
        <v>6138</v>
      </c>
      <c r="Y158" s="57">
        <f t="shared" si="30"/>
        <v>-1938.9558232931781</v>
      </c>
      <c r="Z158" s="193">
        <f t="shared" si="31"/>
        <v>-290644.58488499455</v>
      </c>
    </row>
    <row r="159" spans="14:26" x14ac:dyDescent="0.2">
      <c r="N159" s="56">
        <v>160</v>
      </c>
      <c r="O159" s="191" t="str">
        <f t="shared" si="26"/>
        <v>NL10</v>
      </c>
      <c r="P159" s="57">
        <f t="shared" si="27"/>
        <v>18.66557137641475</v>
      </c>
      <c r="Q159" s="192">
        <f t="shared" si="32"/>
        <v>1957.621394669593</v>
      </c>
      <c r="R159" s="149">
        <f t="shared" si="28"/>
        <v>298649.14202263602</v>
      </c>
      <c r="S159" s="187">
        <v>45053</v>
      </c>
      <c r="X159" s="149">
        <f t="shared" si="29"/>
        <v>6138</v>
      </c>
      <c r="Y159" s="57">
        <f t="shared" si="30"/>
        <v>-1957.621394669593</v>
      </c>
      <c r="Z159" s="193">
        <f t="shared" si="31"/>
        <v>-292511.14202263602</v>
      </c>
    </row>
    <row r="160" spans="14:26" x14ac:dyDescent="0.2">
      <c r="N160" s="56">
        <v>161</v>
      </c>
      <c r="O160" s="191" t="str">
        <f t="shared" si="26"/>
        <v>NL10</v>
      </c>
      <c r="P160" s="57">
        <f t="shared" si="27"/>
        <v>18.66557137641475</v>
      </c>
      <c r="Q160" s="192">
        <f t="shared" si="32"/>
        <v>1976.2869660460078</v>
      </c>
      <c r="R160" s="149">
        <f t="shared" si="28"/>
        <v>300515.69916027749</v>
      </c>
      <c r="S160" s="187">
        <v>45054</v>
      </c>
      <c r="X160" s="149">
        <f t="shared" si="29"/>
        <v>6138</v>
      </c>
      <c r="Y160" s="57">
        <f t="shared" si="30"/>
        <v>-1976.2869660460078</v>
      </c>
      <c r="Z160" s="193">
        <f t="shared" si="31"/>
        <v>-294377.69916027749</v>
      </c>
    </row>
    <row r="161" spans="14:26" x14ac:dyDescent="0.2">
      <c r="N161" s="56">
        <v>162</v>
      </c>
      <c r="O161" s="191" t="str">
        <f t="shared" si="26"/>
        <v>NL10</v>
      </c>
      <c r="P161" s="57">
        <f t="shared" si="27"/>
        <v>18.66557137641475</v>
      </c>
      <c r="Q161" s="192">
        <f t="shared" si="32"/>
        <v>1994.9525374224227</v>
      </c>
      <c r="R161" s="149">
        <f t="shared" si="28"/>
        <v>302382.25629791897</v>
      </c>
      <c r="S161" s="187">
        <v>45055</v>
      </c>
      <c r="X161" s="149">
        <f t="shared" si="29"/>
        <v>6138</v>
      </c>
      <c r="Y161" s="57">
        <f t="shared" si="30"/>
        <v>-1994.9525374224227</v>
      </c>
      <c r="Z161" s="193">
        <f t="shared" si="31"/>
        <v>-296244.25629791897</v>
      </c>
    </row>
    <row r="162" spans="14:26" x14ac:dyDescent="0.2">
      <c r="N162" s="56">
        <v>163</v>
      </c>
      <c r="O162" s="191" t="str">
        <f t="shared" si="26"/>
        <v>NL10</v>
      </c>
      <c r="P162" s="57">
        <f t="shared" si="27"/>
        <v>18.66557137641475</v>
      </c>
      <c r="Q162" s="192">
        <f t="shared" si="32"/>
        <v>2013.6181087988375</v>
      </c>
      <c r="R162" s="149">
        <f t="shared" si="28"/>
        <v>304248.81343556044</v>
      </c>
      <c r="S162" s="187">
        <v>45056</v>
      </c>
      <c r="X162" s="149">
        <f t="shared" si="29"/>
        <v>6138</v>
      </c>
      <c r="Y162" s="57">
        <f t="shared" si="30"/>
        <v>-2013.6181087988375</v>
      </c>
      <c r="Z162" s="193">
        <f t="shared" si="31"/>
        <v>-298110.81343556044</v>
      </c>
    </row>
    <row r="163" spans="14:26" x14ac:dyDescent="0.2">
      <c r="N163" s="56">
        <v>164</v>
      </c>
      <c r="O163" s="191" t="str">
        <f t="shared" si="26"/>
        <v>NL10</v>
      </c>
      <c r="P163" s="57">
        <f t="shared" si="27"/>
        <v>18.66557137641475</v>
      </c>
      <c r="Q163" s="192">
        <f t="shared" si="32"/>
        <v>2032.2836801752524</v>
      </c>
      <c r="R163" s="149">
        <f t="shared" si="28"/>
        <v>306115.37057320192</v>
      </c>
      <c r="S163" s="187">
        <v>45057</v>
      </c>
      <c r="X163" s="149">
        <f t="shared" si="29"/>
        <v>6138</v>
      </c>
      <c r="Y163" s="57">
        <f t="shared" si="30"/>
        <v>-2032.2836801752524</v>
      </c>
      <c r="Z163" s="193">
        <f t="shared" si="31"/>
        <v>-299977.37057320192</v>
      </c>
    </row>
    <row r="164" spans="14:26" x14ac:dyDescent="0.2">
      <c r="N164" s="56">
        <v>165</v>
      </c>
      <c r="O164" s="191" t="str">
        <f t="shared" si="26"/>
        <v>NL10</v>
      </c>
      <c r="P164" s="57">
        <f t="shared" si="27"/>
        <v>18.66557137641475</v>
      </c>
      <c r="Q164" s="192">
        <f t="shared" si="32"/>
        <v>2050.9492515516672</v>
      </c>
      <c r="R164" s="149">
        <f t="shared" si="28"/>
        <v>307981.92771084339</v>
      </c>
      <c r="S164" s="187">
        <v>45058</v>
      </c>
      <c r="X164" s="149">
        <f t="shared" si="29"/>
        <v>6138</v>
      </c>
      <c r="Y164" s="57">
        <f t="shared" si="30"/>
        <v>-2050.9492515516672</v>
      </c>
      <c r="Z164" s="193">
        <f t="shared" si="31"/>
        <v>-301843.92771084339</v>
      </c>
    </row>
    <row r="165" spans="14:26" x14ac:dyDescent="0.2">
      <c r="N165" s="56">
        <v>166</v>
      </c>
      <c r="O165" s="191" t="str">
        <f t="shared" si="26"/>
        <v>NL10</v>
      </c>
      <c r="P165" s="57">
        <f t="shared" si="27"/>
        <v>18.66557137641475</v>
      </c>
      <c r="Q165" s="192">
        <f t="shared" si="32"/>
        <v>2069.614822928082</v>
      </c>
      <c r="R165" s="149">
        <f t="shared" si="28"/>
        <v>309848.48484848486</v>
      </c>
      <c r="S165" s="187">
        <v>45059</v>
      </c>
      <c r="X165" s="149">
        <f t="shared" si="29"/>
        <v>6138</v>
      </c>
      <c r="Y165" s="57">
        <f t="shared" si="30"/>
        <v>-2069.614822928082</v>
      </c>
      <c r="Z165" s="193">
        <f t="shared" si="31"/>
        <v>-303710.48484848486</v>
      </c>
    </row>
    <row r="166" spans="14:26" x14ac:dyDescent="0.2">
      <c r="N166" s="56">
        <v>167</v>
      </c>
      <c r="O166" s="191" t="str">
        <f t="shared" si="26"/>
        <v>NL10</v>
      </c>
      <c r="P166" s="57">
        <f t="shared" si="27"/>
        <v>18.66557137641475</v>
      </c>
      <c r="Q166" s="192">
        <f t="shared" si="32"/>
        <v>2088.2803943044969</v>
      </c>
      <c r="R166" s="149">
        <f t="shared" si="28"/>
        <v>311715.04198612634</v>
      </c>
      <c r="S166" s="187">
        <v>45060</v>
      </c>
      <c r="X166" s="149">
        <f t="shared" si="29"/>
        <v>6138</v>
      </c>
      <c r="Y166" s="57">
        <f t="shared" si="30"/>
        <v>-2088.2803943044969</v>
      </c>
      <c r="Z166" s="193">
        <f t="shared" si="31"/>
        <v>-305577.04198612634</v>
      </c>
    </row>
    <row r="167" spans="14:26" x14ac:dyDescent="0.2">
      <c r="N167" s="56">
        <v>168</v>
      </c>
      <c r="O167" s="191" t="str">
        <f t="shared" si="26"/>
        <v>NL10</v>
      </c>
      <c r="P167" s="57">
        <f t="shared" si="27"/>
        <v>18.66557137641475</v>
      </c>
      <c r="Q167" s="192">
        <f t="shared" si="32"/>
        <v>2106.9459656809117</v>
      </c>
      <c r="R167" s="149">
        <f t="shared" si="28"/>
        <v>313581.59912376781</v>
      </c>
      <c r="S167" s="187">
        <v>45061</v>
      </c>
      <c r="X167" s="149">
        <f t="shared" si="29"/>
        <v>6138</v>
      </c>
      <c r="Y167" s="57">
        <f t="shared" si="30"/>
        <v>-2106.9459656809117</v>
      </c>
      <c r="Z167" s="193">
        <f t="shared" si="31"/>
        <v>-307443.59912376781</v>
      </c>
    </row>
    <row r="168" spans="14:26" x14ac:dyDescent="0.2">
      <c r="N168" s="56">
        <v>169</v>
      </c>
      <c r="O168" s="191" t="str">
        <f t="shared" si="26"/>
        <v>NL10</v>
      </c>
      <c r="P168" s="57">
        <f t="shared" si="27"/>
        <v>18.66557137641475</v>
      </c>
      <c r="Q168" s="192">
        <f t="shared" si="32"/>
        <v>2125.6115370573266</v>
      </c>
      <c r="R168" s="149">
        <f t="shared" si="28"/>
        <v>315448.15626140928</v>
      </c>
      <c r="S168" s="187">
        <v>45062</v>
      </c>
      <c r="X168" s="149">
        <f t="shared" si="29"/>
        <v>6138</v>
      </c>
      <c r="Y168" s="57">
        <f t="shared" si="30"/>
        <v>-2125.6115370573266</v>
      </c>
      <c r="Z168" s="193">
        <f t="shared" si="31"/>
        <v>-309310.15626140928</v>
      </c>
    </row>
    <row r="169" spans="14:26" x14ac:dyDescent="0.2">
      <c r="N169" s="56">
        <v>170</v>
      </c>
      <c r="O169" s="191" t="str">
        <f t="shared" si="26"/>
        <v>NL10</v>
      </c>
      <c r="P169" s="57">
        <f t="shared" si="27"/>
        <v>18.66557137641475</v>
      </c>
      <c r="Q169" s="192">
        <f t="shared" si="32"/>
        <v>2144.2771084337414</v>
      </c>
      <c r="R169" s="149">
        <f t="shared" si="28"/>
        <v>317314.71339905076</v>
      </c>
      <c r="S169" s="187">
        <v>45063</v>
      </c>
      <c r="X169" s="149">
        <f t="shared" si="29"/>
        <v>6138</v>
      </c>
      <c r="Y169" s="57">
        <f t="shared" si="30"/>
        <v>-2144.2771084337414</v>
      </c>
      <c r="Z169" s="193">
        <f t="shared" si="31"/>
        <v>-311176.71339905076</v>
      </c>
    </row>
    <row r="170" spans="14:26" x14ac:dyDescent="0.2">
      <c r="N170" s="56">
        <v>171</v>
      </c>
      <c r="O170" s="191" t="str">
        <f t="shared" si="26"/>
        <v>NL10</v>
      </c>
      <c r="P170" s="57">
        <f t="shared" si="27"/>
        <v>18.66557137641475</v>
      </c>
      <c r="Q170" s="192">
        <f t="shared" si="32"/>
        <v>2162.9426798101563</v>
      </c>
      <c r="R170" s="149">
        <f t="shared" si="28"/>
        <v>319181.27053669223</v>
      </c>
      <c r="S170" s="187">
        <v>45064</v>
      </c>
      <c r="X170" s="149">
        <f t="shared" si="29"/>
        <v>6138</v>
      </c>
      <c r="Y170" s="57">
        <f t="shared" si="30"/>
        <v>-2162.9426798101563</v>
      </c>
      <c r="Z170" s="193">
        <f t="shared" si="31"/>
        <v>-313043.27053669223</v>
      </c>
    </row>
    <row r="171" spans="14:26" x14ac:dyDescent="0.2">
      <c r="N171" s="56">
        <v>172</v>
      </c>
      <c r="O171" s="191" t="str">
        <f t="shared" si="26"/>
        <v>NL10</v>
      </c>
      <c r="P171" s="57">
        <f t="shared" si="27"/>
        <v>18.66557137641475</v>
      </c>
      <c r="Q171" s="192">
        <f t="shared" si="32"/>
        <v>2181.6082511865711</v>
      </c>
      <c r="R171" s="149">
        <f t="shared" si="28"/>
        <v>321047.8276743337</v>
      </c>
      <c r="S171" s="187">
        <v>45065</v>
      </c>
      <c r="X171" s="149">
        <f t="shared" si="29"/>
        <v>6138</v>
      </c>
      <c r="Y171" s="57">
        <f t="shared" si="30"/>
        <v>-2181.6082511865711</v>
      </c>
      <c r="Z171" s="193">
        <f t="shared" si="31"/>
        <v>-314909.8276743337</v>
      </c>
    </row>
    <row r="172" spans="14:26" x14ac:dyDescent="0.2">
      <c r="N172" s="56">
        <v>173</v>
      </c>
      <c r="O172" s="191" t="str">
        <f t="shared" si="26"/>
        <v>NL10</v>
      </c>
      <c r="P172" s="57">
        <f t="shared" si="27"/>
        <v>18.66557137641475</v>
      </c>
      <c r="Q172" s="192">
        <f t="shared" si="32"/>
        <v>2200.273822562986</v>
      </c>
      <c r="R172" s="149">
        <f t="shared" si="28"/>
        <v>322914.38481197518</v>
      </c>
      <c r="S172" s="187">
        <v>45066</v>
      </c>
      <c r="X172" s="149">
        <f t="shared" si="29"/>
        <v>6138</v>
      </c>
      <c r="Y172" s="57">
        <f t="shared" si="30"/>
        <v>-2200.273822562986</v>
      </c>
      <c r="Z172" s="193">
        <f t="shared" si="31"/>
        <v>-316776.38481197518</v>
      </c>
    </row>
    <row r="173" spans="14:26" x14ac:dyDescent="0.2">
      <c r="N173" s="56">
        <v>174</v>
      </c>
      <c r="O173" s="191" t="str">
        <f t="shared" si="26"/>
        <v>NL10</v>
      </c>
      <c r="P173" s="57">
        <f t="shared" si="27"/>
        <v>18.66557137641475</v>
      </c>
      <c r="Q173" s="192">
        <f t="shared" si="32"/>
        <v>2218.9393939394008</v>
      </c>
      <c r="R173" s="149">
        <f t="shared" si="28"/>
        <v>324780.94194961665</v>
      </c>
      <c r="S173" s="187">
        <v>45067</v>
      </c>
      <c r="X173" s="149">
        <f t="shared" si="29"/>
        <v>6138</v>
      </c>
      <c r="Y173" s="57">
        <f t="shared" si="30"/>
        <v>-2218.9393939394008</v>
      </c>
      <c r="Z173" s="193">
        <f t="shared" si="31"/>
        <v>-318642.94194961665</v>
      </c>
    </row>
    <row r="174" spans="14:26" x14ac:dyDescent="0.2">
      <c r="N174" s="56">
        <v>175</v>
      </c>
      <c r="O174" s="191" t="str">
        <f t="shared" si="26"/>
        <v>NL10</v>
      </c>
      <c r="P174" s="57">
        <f t="shared" si="27"/>
        <v>18.66557137641475</v>
      </c>
      <c r="Q174" s="192">
        <f t="shared" si="32"/>
        <v>2237.6049653158157</v>
      </c>
      <c r="R174" s="149">
        <f t="shared" si="28"/>
        <v>326647.49908725813</v>
      </c>
      <c r="S174" s="187">
        <v>45068</v>
      </c>
      <c r="X174" s="149">
        <f t="shared" si="29"/>
        <v>6138</v>
      </c>
      <c r="Y174" s="57">
        <f t="shared" si="30"/>
        <v>-2237.6049653158157</v>
      </c>
      <c r="Z174" s="193">
        <f t="shared" si="31"/>
        <v>-320509.49908725813</v>
      </c>
    </row>
    <row r="175" spans="14:26" x14ac:dyDescent="0.2">
      <c r="N175" s="56">
        <v>176</v>
      </c>
      <c r="O175" s="191" t="str">
        <f t="shared" si="26"/>
        <v>NL10</v>
      </c>
      <c r="P175" s="57">
        <f t="shared" si="27"/>
        <v>18.66557137641475</v>
      </c>
      <c r="Q175" s="192">
        <f t="shared" si="32"/>
        <v>2256.2705366922305</v>
      </c>
      <c r="R175" s="149">
        <f t="shared" si="28"/>
        <v>328514.0562248996</v>
      </c>
      <c r="S175" s="187">
        <v>45069</v>
      </c>
      <c r="X175" s="149">
        <f t="shared" si="29"/>
        <v>6138</v>
      </c>
      <c r="Y175" s="57">
        <f t="shared" si="30"/>
        <v>-2256.2705366922305</v>
      </c>
      <c r="Z175" s="193">
        <f t="shared" si="31"/>
        <v>-322376.0562248996</v>
      </c>
    </row>
    <row r="176" spans="14:26" x14ac:dyDescent="0.2">
      <c r="N176" s="56">
        <v>177</v>
      </c>
      <c r="O176" s="191" t="str">
        <f t="shared" si="26"/>
        <v>NL10</v>
      </c>
      <c r="P176" s="57">
        <f t="shared" si="27"/>
        <v>18.66557137641475</v>
      </c>
      <c r="Q176" s="192">
        <f t="shared" si="32"/>
        <v>2274.9361080686454</v>
      </c>
      <c r="R176" s="149">
        <f t="shared" si="28"/>
        <v>330380.61336254107</v>
      </c>
      <c r="S176" s="187">
        <v>45070</v>
      </c>
      <c r="X176" s="149">
        <f t="shared" si="29"/>
        <v>6138</v>
      </c>
      <c r="Y176" s="57">
        <f t="shared" si="30"/>
        <v>-2274.9361080686454</v>
      </c>
      <c r="Z176" s="193">
        <f t="shared" si="31"/>
        <v>-324242.61336254107</v>
      </c>
    </row>
    <row r="177" spans="14:26" x14ac:dyDescent="0.2">
      <c r="N177" s="56">
        <v>178</v>
      </c>
      <c r="O177" s="191" t="str">
        <f t="shared" si="26"/>
        <v>NL10</v>
      </c>
      <c r="P177" s="57">
        <f t="shared" si="27"/>
        <v>18.66557137641475</v>
      </c>
      <c r="Q177" s="192">
        <f t="shared" si="32"/>
        <v>2293.6016794450602</v>
      </c>
      <c r="R177" s="149">
        <f t="shared" si="28"/>
        <v>332247.17050018255</v>
      </c>
      <c r="S177" s="187">
        <v>45071</v>
      </c>
      <c r="X177" s="149">
        <f t="shared" si="29"/>
        <v>6138</v>
      </c>
      <c r="Y177" s="57">
        <f t="shared" si="30"/>
        <v>-2293.6016794450602</v>
      </c>
      <c r="Z177" s="193">
        <f t="shared" si="31"/>
        <v>-326109.17050018255</v>
      </c>
    </row>
    <row r="178" spans="14:26" x14ac:dyDescent="0.2">
      <c r="N178" s="56">
        <v>179</v>
      </c>
      <c r="O178" s="191" t="str">
        <f t="shared" si="26"/>
        <v>NL10</v>
      </c>
      <c r="P178" s="57">
        <f t="shared" si="27"/>
        <v>18.66557137641475</v>
      </c>
      <c r="Q178" s="192">
        <f t="shared" si="32"/>
        <v>2312.267250821475</v>
      </c>
      <c r="R178" s="149">
        <f t="shared" si="28"/>
        <v>334113.72763782402</v>
      </c>
      <c r="S178" s="187">
        <v>45072</v>
      </c>
      <c r="X178" s="149">
        <f t="shared" si="29"/>
        <v>6138</v>
      </c>
      <c r="Y178" s="57">
        <f t="shared" si="30"/>
        <v>-2312.267250821475</v>
      </c>
      <c r="Z178" s="193">
        <f t="shared" si="31"/>
        <v>-327975.72763782402</v>
      </c>
    </row>
    <row r="179" spans="14:26" x14ac:dyDescent="0.2">
      <c r="N179" s="56">
        <v>180</v>
      </c>
      <c r="O179" s="191" t="str">
        <f t="shared" si="26"/>
        <v>NL10</v>
      </c>
      <c r="P179" s="57">
        <f t="shared" si="27"/>
        <v>18.66557137641475</v>
      </c>
      <c r="Q179" s="192">
        <f t="shared" si="32"/>
        <v>2330.9328221978899</v>
      </c>
      <c r="R179" s="149">
        <f t="shared" si="28"/>
        <v>335980.28477546549</v>
      </c>
      <c r="S179" s="187">
        <v>45073</v>
      </c>
      <c r="X179" s="149">
        <f t="shared" si="29"/>
        <v>6138</v>
      </c>
      <c r="Y179" s="57">
        <f t="shared" si="30"/>
        <v>-2330.9328221978899</v>
      </c>
      <c r="Z179" s="193">
        <f t="shared" si="31"/>
        <v>-329842.28477546549</v>
      </c>
    </row>
    <row r="180" spans="14:26" x14ac:dyDescent="0.2">
      <c r="N180" s="56">
        <v>181</v>
      </c>
      <c r="O180" s="191" t="str">
        <f t="shared" si="26"/>
        <v>NL10</v>
      </c>
      <c r="P180" s="57">
        <f t="shared" si="27"/>
        <v>18.66557137641475</v>
      </c>
      <c r="Q180" s="192">
        <f t="shared" si="32"/>
        <v>2349.5983935743047</v>
      </c>
      <c r="R180" s="149">
        <f t="shared" si="28"/>
        <v>337846.84191310697</v>
      </c>
      <c r="S180" s="187">
        <v>45074</v>
      </c>
      <c r="X180" s="149">
        <f t="shared" si="29"/>
        <v>6138</v>
      </c>
      <c r="Y180" s="57">
        <f t="shared" si="30"/>
        <v>-2349.5983935743047</v>
      </c>
      <c r="Z180" s="193">
        <f t="shared" si="31"/>
        <v>-331708.84191310697</v>
      </c>
    </row>
    <row r="181" spans="14:26" x14ac:dyDescent="0.2">
      <c r="N181" s="56">
        <v>182</v>
      </c>
      <c r="O181" s="191" t="str">
        <f t="shared" si="26"/>
        <v>NL10</v>
      </c>
      <c r="P181" s="57">
        <f t="shared" si="27"/>
        <v>18.66557137641475</v>
      </c>
      <c r="Q181" s="192">
        <f t="shared" si="32"/>
        <v>2368.2639649507196</v>
      </c>
      <c r="R181" s="149">
        <f t="shared" si="28"/>
        <v>339713.39905074844</v>
      </c>
      <c r="S181" s="187">
        <v>45075</v>
      </c>
      <c r="X181" s="149">
        <f t="shared" si="29"/>
        <v>6138</v>
      </c>
      <c r="Y181" s="57">
        <f t="shared" si="30"/>
        <v>-2368.2639649507196</v>
      </c>
      <c r="Z181" s="193">
        <f t="shared" si="31"/>
        <v>-333575.39905074844</v>
      </c>
    </row>
    <row r="182" spans="14:26" x14ac:dyDescent="0.2">
      <c r="N182" s="56">
        <v>183</v>
      </c>
      <c r="O182" s="191" t="str">
        <f t="shared" si="26"/>
        <v>NL10</v>
      </c>
      <c r="P182" s="57">
        <f t="shared" si="27"/>
        <v>18.66557137641475</v>
      </c>
      <c r="Q182" s="192">
        <f t="shared" si="32"/>
        <v>2386.9295363271344</v>
      </c>
      <c r="R182" s="149">
        <f t="shared" si="28"/>
        <v>341579.95618838992</v>
      </c>
      <c r="S182" s="187">
        <v>45076</v>
      </c>
      <c r="X182" s="149">
        <f t="shared" si="29"/>
        <v>6138</v>
      </c>
      <c r="Y182" s="57">
        <f t="shared" si="30"/>
        <v>-2386.9295363271344</v>
      </c>
      <c r="Z182" s="193">
        <f t="shared" si="31"/>
        <v>-335441.95618838992</v>
      </c>
    </row>
    <row r="183" spans="14:26" x14ac:dyDescent="0.2">
      <c r="N183" s="56">
        <v>184</v>
      </c>
      <c r="O183" s="191" t="str">
        <f t="shared" si="26"/>
        <v>NL10</v>
      </c>
      <c r="P183" s="57">
        <f t="shared" si="27"/>
        <v>18.66557137641475</v>
      </c>
      <c r="Q183" s="192">
        <f t="shared" si="32"/>
        <v>2405.5951077035493</v>
      </c>
      <c r="R183" s="149">
        <f t="shared" si="28"/>
        <v>343446.51332603139</v>
      </c>
      <c r="S183" s="187">
        <v>45077</v>
      </c>
      <c r="X183" s="149">
        <f t="shared" si="29"/>
        <v>6138</v>
      </c>
      <c r="Y183" s="57">
        <f t="shared" si="30"/>
        <v>-2405.5951077035493</v>
      </c>
      <c r="Z183" s="193">
        <f t="shared" si="31"/>
        <v>-337308.51332603139</v>
      </c>
    </row>
    <row r="184" spans="14:26" x14ac:dyDescent="0.2">
      <c r="N184" s="56">
        <v>185</v>
      </c>
      <c r="O184" s="191" t="str">
        <f t="shared" si="26"/>
        <v>NL10</v>
      </c>
      <c r="P184" s="57">
        <f t="shared" si="27"/>
        <v>18.66557137641475</v>
      </c>
      <c r="Q184" s="192">
        <f t="shared" si="32"/>
        <v>2424.2606790799641</v>
      </c>
      <c r="R184" s="149">
        <f t="shared" si="28"/>
        <v>345313.07046367286</v>
      </c>
      <c r="S184" s="187">
        <v>45078</v>
      </c>
      <c r="X184" s="149">
        <f t="shared" si="29"/>
        <v>6138</v>
      </c>
      <c r="Y184" s="57">
        <f t="shared" si="30"/>
        <v>-2424.2606790799641</v>
      </c>
      <c r="Z184" s="193">
        <f t="shared" si="31"/>
        <v>-339175.07046367286</v>
      </c>
    </row>
    <row r="185" spans="14:26" x14ac:dyDescent="0.2">
      <c r="N185" s="56">
        <v>186</v>
      </c>
      <c r="O185" s="191" t="str">
        <f t="shared" si="26"/>
        <v>NL10</v>
      </c>
      <c r="P185" s="57">
        <f t="shared" si="27"/>
        <v>18.66557137641475</v>
      </c>
      <c r="Q185" s="192">
        <f t="shared" si="32"/>
        <v>2442.926250456379</v>
      </c>
      <c r="R185" s="149">
        <f t="shared" si="28"/>
        <v>347179.62760131434</v>
      </c>
      <c r="S185" s="187">
        <v>45079</v>
      </c>
      <c r="X185" s="149">
        <f t="shared" si="29"/>
        <v>6138</v>
      </c>
      <c r="Y185" s="57">
        <f t="shared" si="30"/>
        <v>-2442.926250456379</v>
      </c>
      <c r="Z185" s="193">
        <f t="shared" si="31"/>
        <v>-341041.62760131434</v>
      </c>
    </row>
    <row r="186" spans="14:26" x14ac:dyDescent="0.2">
      <c r="N186" s="56">
        <v>187</v>
      </c>
      <c r="O186" s="191" t="str">
        <f t="shared" si="26"/>
        <v>NL10</v>
      </c>
      <c r="P186" s="57">
        <f t="shared" si="27"/>
        <v>18.66557137641475</v>
      </c>
      <c r="Q186" s="192">
        <f t="shared" si="32"/>
        <v>2461.5918218327938</v>
      </c>
      <c r="R186" s="149">
        <f t="shared" si="28"/>
        <v>349046.18473895581</v>
      </c>
      <c r="S186" s="187">
        <v>45080</v>
      </c>
      <c r="X186" s="149">
        <f t="shared" si="29"/>
        <v>6138</v>
      </c>
      <c r="Y186" s="57">
        <f t="shared" si="30"/>
        <v>-2461.5918218327938</v>
      </c>
      <c r="Z186" s="193">
        <f t="shared" si="31"/>
        <v>-342908.18473895581</v>
      </c>
    </row>
    <row r="187" spans="14:26" x14ac:dyDescent="0.2">
      <c r="N187" s="56">
        <v>188</v>
      </c>
      <c r="O187" s="191" t="str">
        <f t="shared" si="26"/>
        <v>NL10</v>
      </c>
      <c r="P187" s="57">
        <f t="shared" si="27"/>
        <v>18.66557137641475</v>
      </c>
      <c r="Q187" s="192">
        <f t="shared" si="32"/>
        <v>2480.2573932092087</v>
      </c>
      <c r="R187" s="149">
        <f t="shared" si="28"/>
        <v>350912.74187659728</v>
      </c>
      <c r="S187" s="187">
        <v>45081</v>
      </c>
      <c r="X187" s="149">
        <f t="shared" si="29"/>
        <v>6138</v>
      </c>
      <c r="Y187" s="57">
        <f t="shared" si="30"/>
        <v>-2480.2573932092087</v>
      </c>
      <c r="Z187" s="193">
        <f t="shared" si="31"/>
        <v>-344774.74187659728</v>
      </c>
    </row>
    <row r="188" spans="14:26" x14ac:dyDescent="0.2">
      <c r="N188" s="56">
        <v>189</v>
      </c>
      <c r="O188" s="191" t="str">
        <f t="shared" si="26"/>
        <v>NL10</v>
      </c>
      <c r="P188" s="57">
        <f t="shared" si="27"/>
        <v>18.66557137641475</v>
      </c>
      <c r="Q188" s="192">
        <f t="shared" si="32"/>
        <v>2498.9229645856235</v>
      </c>
      <c r="R188" s="149">
        <f t="shared" si="28"/>
        <v>352779.29901423876</v>
      </c>
      <c r="S188" s="187">
        <v>45082</v>
      </c>
      <c r="X188" s="149">
        <f t="shared" si="29"/>
        <v>6138</v>
      </c>
      <c r="Y188" s="57">
        <f t="shared" si="30"/>
        <v>-2498.9229645856235</v>
      </c>
      <c r="Z188" s="193">
        <f t="shared" si="31"/>
        <v>-346641.29901423876</v>
      </c>
    </row>
    <row r="189" spans="14:26" x14ac:dyDescent="0.2">
      <c r="N189" s="56">
        <v>190</v>
      </c>
      <c r="O189" s="191" t="str">
        <f t="shared" si="26"/>
        <v>NL10</v>
      </c>
      <c r="P189" s="57">
        <f t="shared" si="27"/>
        <v>18.66557137641475</v>
      </c>
      <c r="Q189" s="192">
        <f t="shared" si="32"/>
        <v>2517.5885359620383</v>
      </c>
      <c r="R189" s="149">
        <f t="shared" si="28"/>
        <v>354645.85615188023</v>
      </c>
      <c r="S189" s="187">
        <v>45083</v>
      </c>
      <c r="X189" s="149">
        <f t="shared" si="29"/>
        <v>6138</v>
      </c>
      <c r="Y189" s="57">
        <f t="shared" si="30"/>
        <v>-2517.5885359620383</v>
      </c>
      <c r="Z189" s="193">
        <f t="shared" si="31"/>
        <v>-348507.85615188023</v>
      </c>
    </row>
    <row r="190" spans="14:26" x14ac:dyDescent="0.2">
      <c r="N190" s="56">
        <v>191</v>
      </c>
      <c r="O190" s="191" t="str">
        <f t="shared" si="26"/>
        <v>NL10</v>
      </c>
      <c r="P190" s="57">
        <f t="shared" si="27"/>
        <v>18.66557137641475</v>
      </c>
      <c r="Q190" s="192">
        <f t="shared" si="32"/>
        <v>2536.2541073384532</v>
      </c>
      <c r="R190" s="149">
        <f t="shared" si="28"/>
        <v>356512.4132895217</v>
      </c>
      <c r="S190" s="187">
        <v>45084</v>
      </c>
      <c r="X190" s="149">
        <f t="shared" si="29"/>
        <v>6138</v>
      </c>
      <c r="Y190" s="57">
        <f t="shared" si="30"/>
        <v>-2536.2541073384532</v>
      </c>
      <c r="Z190" s="193">
        <f t="shared" si="31"/>
        <v>-350374.4132895217</v>
      </c>
    </row>
    <row r="191" spans="14:26" x14ac:dyDescent="0.2">
      <c r="N191" s="56">
        <v>192</v>
      </c>
      <c r="O191" s="191" t="str">
        <f t="shared" si="26"/>
        <v>NL10</v>
      </c>
      <c r="P191" s="57">
        <f t="shared" si="27"/>
        <v>18.66557137641475</v>
      </c>
      <c r="Q191" s="192">
        <f t="shared" si="32"/>
        <v>2554.919678714868</v>
      </c>
      <c r="R191" s="149">
        <f t="shared" si="28"/>
        <v>358378.97042716318</v>
      </c>
      <c r="S191" s="187">
        <v>45085</v>
      </c>
      <c r="X191" s="149">
        <f t="shared" si="29"/>
        <v>6138</v>
      </c>
      <c r="Y191" s="57">
        <f t="shared" si="30"/>
        <v>-2554.919678714868</v>
      </c>
      <c r="Z191" s="193">
        <f t="shared" si="31"/>
        <v>-352240.97042716318</v>
      </c>
    </row>
    <row r="192" spans="14:26" x14ac:dyDescent="0.2">
      <c r="N192" s="56">
        <v>193</v>
      </c>
      <c r="O192" s="191" t="str">
        <f t="shared" ref="O192:O255" si="33">IF(N192&lt;$K$3,$A$3,IF(AND(N192&gt;$K$3,N192&lt;$K$4),$A$4,IF(AND(N192&gt;$K$4,N192&lt;$K$5),$A$5,IF(AND(N192&gt;$K$5,N192&lt;$K$6),$A$6,IF(AND(N192&gt;$K$6,N192&lt;$K$7),$A$7,IF(AND(N192&gt;$K$7,N192&lt;$K$8),$A$8,IF(AND(N192&gt;$K$8,N192&lt;$K$9),$A$9)))))))</f>
        <v>NL10</v>
      </c>
      <c r="P192" s="57">
        <f t="shared" si="27"/>
        <v>18.66557137641475</v>
      </c>
      <c r="Q192" s="192">
        <f t="shared" si="32"/>
        <v>2573.5852500912829</v>
      </c>
      <c r="R192" s="149">
        <f t="shared" si="28"/>
        <v>360245.52756480471</v>
      </c>
      <c r="S192" s="187">
        <v>45086</v>
      </c>
      <c r="X192" s="149">
        <f t="shared" si="29"/>
        <v>6138</v>
      </c>
      <c r="Y192" s="57">
        <f t="shared" si="30"/>
        <v>-2573.5852500912829</v>
      </c>
      <c r="Z192" s="193">
        <f t="shared" si="31"/>
        <v>-354107.52756480471</v>
      </c>
    </row>
    <row r="193" spans="14:26" x14ac:dyDescent="0.2">
      <c r="N193" s="56">
        <v>194</v>
      </c>
      <c r="O193" s="191" t="str">
        <f t="shared" si="33"/>
        <v>NL10</v>
      </c>
      <c r="P193" s="57">
        <f t="shared" ref="P193:P256" si="34">VLOOKUP(O193,$A$3:$L$9,12,0)</f>
        <v>18.66557137641475</v>
      </c>
      <c r="Q193" s="192">
        <f t="shared" si="32"/>
        <v>2592.2508214676977</v>
      </c>
      <c r="R193" s="149">
        <f t="shared" si="28"/>
        <v>362112.08470244618</v>
      </c>
      <c r="S193" s="187">
        <v>45087</v>
      </c>
      <c r="X193" s="149">
        <f t="shared" si="29"/>
        <v>6138</v>
      </c>
      <c r="Y193" s="57">
        <f t="shared" si="30"/>
        <v>-2592.2508214676977</v>
      </c>
      <c r="Z193" s="193">
        <f t="shared" si="31"/>
        <v>-355974.08470244618</v>
      </c>
    </row>
    <row r="194" spans="14:26" x14ac:dyDescent="0.2">
      <c r="N194" s="56">
        <v>195</v>
      </c>
      <c r="O194" s="191" t="str">
        <f t="shared" si="33"/>
        <v>NL10</v>
      </c>
      <c r="P194" s="57">
        <f t="shared" si="34"/>
        <v>18.66557137641475</v>
      </c>
      <c r="Q194" s="192">
        <f t="shared" si="32"/>
        <v>2610.9163928441126</v>
      </c>
      <c r="R194" s="149">
        <f t="shared" ref="R194:R257" si="35">$C$25*N194</f>
        <v>363978.64184008766</v>
      </c>
      <c r="S194" s="187">
        <v>45088</v>
      </c>
      <c r="X194" s="149">
        <f t="shared" si="29"/>
        <v>6138</v>
      </c>
      <c r="Y194" s="57">
        <f t="shared" si="30"/>
        <v>-2610.9163928441126</v>
      </c>
      <c r="Z194" s="193">
        <f t="shared" si="31"/>
        <v>-357840.64184008766</v>
      </c>
    </row>
    <row r="195" spans="14:26" x14ac:dyDescent="0.2">
      <c r="N195" s="56">
        <v>196</v>
      </c>
      <c r="O195" s="191" t="str">
        <f t="shared" si="33"/>
        <v>NL10</v>
      </c>
      <c r="P195" s="57">
        <f t="shared" si="34"/>
        <v>18.66557137641475</v>
      </c>
      <c r="Q195" s="192">
        <f t="shared" si="32"/>
        <v>2629.5819642205274</v>
      </c>
      <c r="R195" s="149">
        <f t="shared" si="35"/>
        <v>365845.19897772913</v>
      </c>
      <c r="S195" s="187">
        <v>45089</v>
      </c>
      <c r="X195" s="149">
        <f t="shared" si="29"/>
        <v>6138</v>
      </c>
      <c r="Y195" s="57">
        <f t="shared" si="30"/>
        <v>-2629.5819642205274</v>
      </c>
      <c r="Z195" s="193">
        <f t="shared" si="31"/>
        <v>-359707.19897772913</v>
      </c>
    </row>
    <row r="196" spans="14:26" x14ac:dyDescent="0.2">
      <c r="N196" s="56">
        <v>197</v>
      </c>
      <c r="O196" s="191" t="str">
        <f t="shared" si="33"/>
        <v>NL10</v>
      </c>
      <c r="P196" s="57">
        <f t="shared" si="34"/>
        <v>18.66557137641475</v>
      </c>
      <c r="Q196" s="192">
        <f t="shared" si="32"/>
        <v>2648.2475355969423</v>
      </c>
      <c r="R196" s="149">
        <f t="shared" si="35"/>
        <v>367711.7561153706</v>
      </c>
      <c r="S196" s="187">
        <v>45090</v>
      </c>
      <c r="X196" s="149">
        <f t="shared" si="29"/>
        <v>6138</v>
      </c>
      <c r="Y196" s="57">
        <f t="shared" si="30"/>
        <v>-2648.2475355969423</v>
      </c>
      <c r="Z196" s="193">
        <f t="shared" si="31"/>
        <v>-361573.7561153706</v>
      </c>
    </row>
    <row r="197" spans="14:26" x14ac:dyDescent="0.2">
      <c r="N197" s="56">
        <v>198</v>
      </c>
      <c r="O197" s="191" t="str">
        <f t="shared" si="33"/>
        <v>NL10</v>
      </c>
      <c r="P197" s="57">
        <f t="shared" si="34"/>
        <v>18.66557137641475</v>
      </c>
      <c r="Q197" s="192">
        <f t="shared" si="32"/>
        <v>2666.9131069733571</v>
      </c>
      <c r="R197" s="149">
        <f t="shared" si="35"/>
        <v>369578.31325301208</v>
      </c>
      <c r="S197" s="187">
        <v>45091</v>
      </c>
      <c r="X197" s="149">
        <f t="shared" si="29"/>
        <v>6138</v>
      </c>
      <c r="Y197" s="57">
        <f t="shared" si="30"/>
        <v>-2666.9131069733571</v>
      </c>
      <c r="Z197" s="193">
        <f t="shared" si="31"/>
        <v>-363440.31325301208</v>
      </c>
    </row>
    <row r="198" spans="14:26" x14ac:dyDescent="0.2">
      <c r="N198" s="56">
        <v>199</v>
      </c>
      <c r="O198" s="191" t="str">
        <f t="shared" si="33"/>
        <v>NL10</v>
      </c>
      <c r="P198" s="57">
        <f t="shared" si="34"/>
        <v>18.66557137641475</v>
      </c>
      <c r="Q198" s="192">
        <f t="shared" si="32"/>
        <v>2685.578678349772</v>
      </c>
      <c r="R198" s="149">
        <f t="shared" si="35"/>
        <v>371444.87039065355</v>
      </c>
      <c r="S198" s="187">
        <v>45092</v>
      </c>
      <c r="X198" s="149">
        <f t="shared" si="29"/>
        <v>6138</v>
      </c>
      <c r="Y198" s="57">
        <f t="shared" si="30"/>
        <v>-2685.578678349772</v>
      </c>
      <c r="Z198" s="193">
        <f t="shared" si="31"/>
        <v>-365306.87039065355</v>
      </c>
    </row>
    <row r="199" spans="14:26" x14ac:dyDescent="0.2">
      <c r="N199" s="56">
        <v>200</v>
      </c>
      <c r="O199" s="191" t="str">
        <f t="shared" si="33"/>
        <v>NL10</v>
      </c>
      <c r="P199" s="57">
        <f t="shared" si="34"/>
        <v>18.66557137641475</v>
      </c>
      <c r="Q199" s="192">
        <f t="shared" si="32"/>
        <v>2704.2442497261868</v>
      </c>
      <c r="R199" s="149">
        <f t="shared" si="35"/>
        <v>373311.42752829503</v>
      </c>
      <c r="S199" s="187">
        <v>45093</v>
      </c>
      <c r="X199" s="149">
        <f t="shared" si="29"/>
        <v>6138</v>
      </c>
      <c r="Y199" s="57">
        <f t="shared" si="30"/>
        <v>-2704.2442497261868</v>
      </c>
      <c r="Z199" s="193">
        <f t="shared" si="31"/>
        <v>-367173.42752829503</v>
      </c>
    </row>
    <row r="200" spans="14:26" x14ac:dyDescent="0.2">
      <c r="N200" s="56">
        <v>201</v>
      </c>
      <c r="O200" s="191" t="str">
        <f t="shared" si="33"/>
        <v>NL10</v>
      </c>
      <c r="P200" s="57">
        <f t="shared" si="34"/>
        <v>18.66557137641475</v>
      </c>
      <c r="Q200" s="192">
        <f t="shared" si="32"/>
        <v>2722.9098211026017</v>
      </c>
      <c r="R200" s="149">
        <f t="shared" si="35"/>
        <v>375177.9846659365</v>
      </c>
      <c r="S200" s="187">
        <v>45094</v>
      </c>
      <c r="X200" s="149">
        <f t="shared" si="29"/>
        <v>6138</v>
      </c>
      <c r="Y200" s="57">
        <f t="shared" si="30"/>
        <v>-2722.9098211026017</v>
      </c>
      <c r="Z200" s="193">
        <f t="shared" si="31"/>
        <v>-369039.9846659365</v>
      </c>
    </row>
    <row r="201" spans="14:26" x14ac:dyDescent="0.2">
      <c r="N201" s="56">
        <v>202</v>
      </c>
      <c r="O201" s="191" t="str">
        <f t="shared" si="33"/>
        <v>NL10</v>
      </c>
      <c r="P201" s="57">
        <f t="shared" si="34"/>
        <v>18.66557137641475</v>
      </c>
      <c r="Q201" s="192">
        <f t="shared" si="32"/>
        <v>2741.5753924790165</v>
      </c>
      <c r="R201" s="149">
        <f t="shared" si="35"/>
        <v>377044.54180357797</v>
      </c>
      <c r="S201" s="187">
        <v>45095</v>
      </c>
      <c r="X201" s="149">
        <f t="shared" si="29"/>
        <v>6138</v>
      </c>
      <c r="Y201" s="57">
        <f t="shared" si="30"/>
        <v>-2741.5753924790165</v>
      </c>
      <c r="Z201" s="193">
        <f t="shared" si="31"/>
        <v>-370906.54180357797</v>
      </c>
    </row>
    <row r="202" spans="14:26" x14ac:dyDescent="0.2">
      <c r="N202" s="56">
        <v>203</v>
      </c>
      <c r="O202" s="191" t="str">
        <f t="shared" si="33"/>
        <v>NL10</v>
      </c>
      <c r="P202" s="57">
        <f t="shared" si="34"/>
        <v>18.66557137641475</v>
      </c>
      <c r="Q202" s="192">
        <f t="shared" si="32"/>
        <v>2760.2409638554313</v>
      </c>
      <c r="R202" s="149">
        <f t="shared" si="35"/>
        <v>378911.09894121945</v>
      </c>
      <c r="S202" s="187">
        <v>45096</v>
      </c>
      <c r="X202" s="149">
        <f t="shared" si="29"/>
        <v>6138</v>
      </c>
      <c r="Y202" s="57">
        <f t="shared" si="30"/>
        <v>-2760.2409638554313</v>
      </c>
      <c r="Z202" s="193">
        <f t="shared" si="31"/>
        <v>-372773.09894121945</v>
      </c>
    </row>
    <row r="203" spans="14:26" x14ac:dyDescent="0.2">
      <c r="N203" s="56">
        <v>204</v>
      </c>
      <c r="O203" s="191" t="str">
        <f t="shared" si="33"/>
        <v>NL10</v>
      </c>
      <c r="P203" s="57">
        <f t="shared" si="34"/>
        <v>18.66557137641475</v>
      </c>
      <c r="Q203" s="192">
        <f t="shared" si="32"/>
        <v>2778.9065352318462</v>
      </c>
      <c r="R203" s="149">
        <f t="shared" si="35"/>
        <v>380777.65607886092</v>
      </c>
      <c r="S203" s="187">
        <v>45097</v>
      </c>
      <c r="X203" s="149">
        <f t="shared" ref="X203:X266" si="36">X202+W203</f>
        <v>6138</v>
      </c>
      <c r="Y203" s="57">
        <f t="shared" ref="Y203:Y266" si="37">V203-Q203</f>
        <v>-2778.9065352318462</v>
      </c>
      <c r="Z203" s="193">
        <f t="shared" ref="Z203:Z266" si="38">X203-R203</f>
        <v>-374639.65607886092</v>
      </c>
    </row>
    <row r="204" spans="14:26" x14ac:dyDescent="0.2">
      <c r="N204" s="56">
        <v>205</v>
      </c>
      <c r="O204" s="191" t="str">
        <f t="shared" si="33"/>
        <v>NL10</v>
      </c>
      <c r="P204" s="57">
        <f t="shared" si="34"/>
        <v>18.66557137641475</v>
      </c>
      <c r="Q204" s="192">
        <f t="shared" si="32"/>
        <v>2797.572106608261</v>
      </c>
      <c r="R204" s="149">
        <f t="shared" si="35"/>
        <v>382644.21321650239</v>
      </c>
      <c r="S204" s="187">
        <v>45098</v>
      </c>
      <c r="X204" s="149">
        <f t="shared" si="36"/>
        <v>6138</v>
      </c>
      <c r="Y204" s="57">
        <f t="shared" si="37"/>
        <v>-2797.572106608261</v>
      </c>
      <c r="Z204" s="193">
        <f t="shared" si="38"/>
        <v>-376506.21321650239</v>
      </c>
    </row>
    <row r="205" spans="14:26" x14ac:dyDescent="0.2">
      <c r="N205" s="56">
        <v>206</v>
      </c>
      <c r="O205" s="191" t="str">
        <f t="shared" si="33"/>
        <v>NL10</v>
      </c>
      <c r="P205" s="57">
        <f t="shared" si="34"/>
        <v>18.66557137641475</v>
      </c>
      <c r="Q205" s="192">
        <f t="shared" si="32"/>
        <v>2816.2376779846759</v>
      </c>
      <c r="R205" s="149">
        <f t="shared" si="35"/>
        <v>384510.77035414387</v>
      </c>
      <c r="S205" s="187">
        <v>45099</v>
      </c>
      <c r="X205" s="149">
        <f t="shared" si="36"/>
        <v>6138</v>
      </c>
      <c r="Y205" s="57">
        <f t="shared" si="37"/>
        <v>-2816.2376779846759</v>
      </c>
      <c r="Z205" s="193">
        <f t="shared" si="38"/>
        <v>-378372.77035414387</v>
      </c>
    </row>
    <row r="206" spans="14:26" x14ac:dyDescent="0.2">
      <c r="N206" s="56">
        <v>207</v>
      </c>
      <c r="O206" s="191" t="str">
        <f t="shared" si="33"/>
        <v>NL10</v>
      </c>
      <c r="P206" s="57">
        <f t="shared" si="34"/>
        <v>18.66557137641475</v>
      </c>
      <c r="Q206" s="192">
        <f t="shared" si="32"/>
        <v>2834.9032493610907</v>
      </c>
      <c r="R206" s="149">
        <f t="shared" si="35"/>
        <v>386377.32749178534</v>
      </c>
      <c r="S206" s="187">
        <v>45100</v>
      </c>
      <c r="X206" s="149">
        <f t="shared" si="36"/>
        <v>6138</v>
      </c>
      <c r="Y206" s="57">
        <f t="shared" si="37"/>
        <v>-2834.9032493610907</v>
      </c>
      <c r="Z206" s="193">
        <f t="shared" si="38"/>
        <v>-380239.32749178534</v>
      </c>
    </row>
    <row r="207" spans="14:26" x14ac:dyDescent="0.2">
      <c r="N207" s="56">
        <v>208</v>
      </c>
      <c r="O207" s="191" t="str">
        <f t="shared" si="33"/>
        <v>NL10</v>
      </c>
      <c r="P207" s="57">
        <f t="shared" si="34"/>
        <v>18.66557137641475</v>
      </c>
      <c r="Q207" s="192">
        <f t="shared" si="32"/>
        <v>2853.5688207375056</v>
      </c>
      <c r="R207" s="149">
        <f t="shared" si="35"/>
        <v>388243.88462942682</v>
      </c>
      <c r="S207" s="187">
        <v>45101</v>
      </c>
      <c r="X207" s="149">
        <f t="shared" si="36"/>
        <v>6138</v>
      </c>
      <c r="Y207" s="57">
        <f t="shared" si="37"/>
        <v>-2853.5688207375056</v>
      </c>
      <c r="Z207" s="193">
        <f t="shared" si="38"/>
        <v>-382105.88462942682</v>
      </c>
    </row>
    <row r="208" spans="14:26" x14ac:dyDescent="0.2">
      <c r="N208" s="56">
        <v>209</v>
      </c>
      <c r="O208" s="191" t="str">
        <f t="shared" si="33"/>
        <v>NL10</v>
      </c>
      <c r="P208" s="57">
        <f t="shared" si="34"/>
        <v>18.66557137641475</v>
      </c>
      <c r="Q208" s="192">
        <f t="shared" si="32"/>
        <v>2872.2343921139204</v>
      </c>
      <c r="R208" s="149">
        <f t="shared" si="35"/>
        <v>390110.44176706829</v>
      </c>
      <c r="S208" s="187">
        <v>45102</v>
      </c>
      <c r="X208" s="149">
        <f t="shared" si="36"/>
        <v>6138</v>
      </c>
      <c r="Y208" s="57">
        <f t="shared" si="37"/>
        <v>-2872.2343921139204</v>
      </c>
      <c r="Z208" s="193">
        <f t="shared" si="38"/>
        <v>-383972.44176706829</v>
      </c>
    </row>
    <row r="209" spans="14:26" x14ac:dyDescent="0.2">
      <c r="N209" s="56">
        <v>210</v>
      </c>
      <c r="O209" s="191" t="str">
        <f t="shared" si="33"/>
        <v>NL10</v>
      </c>
      <c r="P209" s="57">
        <f t="shared" si="34"/>
        <v>18.66557137641475</v>
      </c>
      <c r="Q209" s="192">
        <f t="shared" si="32"/>
        <v>2890.8999634903353</v>
      </c>
      <c r="R209" s="149">
        <f t="shared" si="35"/>
        <v>391976.99890470976</v>
      </c>
      <c r="S209" s="187">
        <v>45103</v>
      </c>
      <c r="X209" s="149">
        <f t="shared" si="36"/>
        <v>6138</v>
      </c>
      <c r="Y209" s="57">
        <f t="shared" si="37"/>
        <v>-2890.8999634903353</v>
      </c>
      <c r="Z209" s="193">
        <f t="shared" si="38"/>
        <v>-385838.99890470976</v>
      </c>
    </row>
    <row r="210" spans="14:26" x14ac:dyDescent="0.2">
      <c r="N210" s="56">
        <v>211</v>
      </c>
      <c r="O210" s="191" t="str">
        <f t="shared" si="33"/>
        <v>NL10</v>
      </c>
      <c r="P210" s="57">
        <f t="shared" si="34"/>
        <v>18.66557137641475</v>
      </c>
      <c r="Q210" s="192">
        <f t="shared" si="32"/>
        <v>2909.5655348667501</v>
      </c>
      <c r="R210" s="149">
        <f t="shared" si="35"/>
        <v>393843.55604235124</v>
      </c>
      <c r="S210" s="187">
        <v>45104</v>
      </c>
      <c r="X210" s="149">
        <f t="shared" si="36"/>
        <v>6138</v>
      </c>
      <c r="Y210" s="57">
        <f t="shared" si="37"/>
        <v>-2909.5655348667501</v>
      </c>
      <c r="Z210" s="193">
        <f t="shared" si="38"/>
        <v>-387705.55604235124</v>
      </c>
    </row>
    <row r="211" spans="14:26" x14ac:dyDescent="0.2">
      <c r="N211" s="56">
        <v>212</v>
      </c>
      <c r="O211" s="191" t="str">
        <f t="shared" si="33"/>
        <v>NL10</v>
      </c>
      <c r="P211" s="57">
        <f t="shared" si="34"/>
        <v>18.66557137641475</v>
      </c>
      <c r="Q211" s="192">
        <f t="shared" ref="Q211:Q274" si="39">Q210+P211</f>
        <v>2928.231106243165</v>
      </c>
      <c r="R211" s="149">
        <f t="shared" si="35"/>
        <v>395710.11317999271</v>
      </c>
      <c r="S211" s="187">
        <v>45105</v>
      </c>
      <c r="X211" s="149">
        <f t="shared" si="36"/>
        <v>6138</v>
      </c>
      <c r="Y211" s="57">
        <f t="shared" si="37"/>
        <v>-2928.231106243165</v>
      </c>
      <c r="Z211" s="193">
        <f t="shared" si="38"/>
        <v>-389572.11317999271</v>
      </c>
    </row>
    <row r="212" spans="14:26" x14ac:dyDescent="0.2">
      <c r="N212" s="56">
        <v>213</v>
      </c>
      <c r="O212" s="191" t="str">
        <f t="shared" si="33"/>
        <v>NL10</v>
      </c>
      <c r="P212" s="57">
        <f t="shared" si="34"/>
        <v>18.66557137641475</v>
      </c>
      <c r="Q212" s="192">
        <f t="shared" si="39"/>
        <v>2946.8966776195798</v>
      </c>
      <c r="R212" s="149">
        <f t="shared" si="35"/>
        <v>397576.67031763418</v>
      </c>
      <c r="S212" s="187">
        <v>45106</v>
      </c>
      <c r="X212" s="149">
        <f t="shared" si="36"/>
        <v>6138</v>
      </c>
      <c r="Y212" s="57">
        <f t="shared" si="37"/>
        <v>-2946.8966776195798</v>
      </c>
      <c r="Z212" s="193">
        <f t="shared" si="38"/>
        <v>-391438.67031763418</v>
      </c>
    </row>
    <row r="213" spans="14:26" x14ac:dyDescent="0.2">
      <c r="N213" s="56">
        <v>214</v>
      </c>
      <c r="O213" s="191" t="str">
        <f t="shared" si="33"/>
        <v>NL10</v>
      </c>
      <c r="P213" s="57">
        <f t="shared" si="34"/>
        <v>18.66557137641475</v>
      </c>
      <c r="Q213" s="192">
        <f t="shared" si="39"/>
        <v>2965.5622489959947</v>
      </c>
      <c r="R213" s="149">
        <f t="shared" si="35"/>
        <v>399443.22745527566</v>
      </c>
      <c r="S213" s="187">
        <v>45107</v>
      </c>
      <c r="X213" s="149">
        <f t="shared" si="36"/>
        <v>6138</v>
      </c>
      <c r="Y213" s="57">
        <f t="shared" si="37"/>
        <v>-2965.5622489959947</v>
      </c>
      <c r="Z213" s="193">
        <f t="shared" si="38"/>
        <v>-393305.22745527566</v>
      </c>
    </row>
    <row r="214" spans="14:26" x14ac:dyDescent="0.2">
      <c r="N214" s="56">
        <v>215</v>
      </c>
      <c r="O214" s="191" t="str">
        <f t="shared" si="33"/>
        <v>NL10</v>
      </c>
      <c r="P214" s="57">
        <f t="shared" si="34"/>
        <v>18.66557137641475</v>
      </c>
      <c r="Q214" s="192">
        <f t="shared" si="39"/>
        <v>2984.2278203724095</v>
      </c>
      <c r="R214" s="149">
        <f t="shared" si="35"/>
        <v>401309.78459291713</v>
      </c>
      <c r="S214" s="187">
        <v>45108</v>
      </c>
      <c r="X214" s="149">
        <f t="shared" si="36"/>
        <v>6138</v>
      </c>
      <c r="Y214" s="57">
        <f t="shared" si="37"/>
        <v>-2984.2278203724095</v>
      </c>
      <c r="Z214" s="193">
        <f t="shared" si="38"/>
        <v>-395171.78459291713</v>
      </c>
    </row>
    <row r="215" spans="14:26" x14ac:dyDescent="0.2">
      <c r="N215" s="56">
        <v>216</v>
      </c>
      <c r="O215" s="191" t="str">
        <f t="shared" si="33"/>
        <v>NL10</v>
      </c>
      <c r="P215" s="57">
        <f t="shared" si="34"/>
        <v>18.66557137641475</v>
      </c>
      <c r="Q215" s="192">
        <f t="shared" si="39"/>
        <v>3002.8933917488243</v>
      </c>
      <c r="R215" s="149">
        <f t="shared" si="35"/>
        <v>403176.3417305586</v>
      </c>
      <c r="S215" s="187">
        <v>45109</v>
      </c>
      <c r="X215" s="149">
        <f t="shared" si="36"/>
        <v>6138</v>
      </c>
      <c r="Y215" s="57">
        <f t="shared" si="37"/>
        <v>-3002.8933917488243</v>
      </c>
      <c r="Z215" s="193">
        <f t="shared" si="38"/>
        <v>-397038.3417305586</v>
      </c>
    </row>
    <row r="216" spans="14:26" x14ac:dyDescent="0.2">
      <c r="N216" s="56">
        <v>217</v>
      </c>
      <c r="O216" s="191" t="str">
        <f t="shared" si="33"/>
        <v>NL10</v>
      </c>
      <c r="P216" s="57">
        <f t="shared" si="34"/>
        <v>18.66557137641475</v>
      </c>
      <c r="Q216" s="192">
        <f t="shared" si="39"/>
        <v>3021.5589631252392</v>
      </c>
      <c r="R216" s="149">
        <f t="shared" si="35"/>
        <v>405042.89886820008</v>
      </c>
      <c r="S216" s="187">
        <v>45110</v>
      </c>
      <c r="X216" s="149">
        <f t="shared" si="36"/>
        <v>6138</v>
      </c>
      <c r="Y216" s="57">
        <f t="shared" si="37"/>
        <v>-3021.5589631252392</v>
      </c>
      <c r="Z216" s="193">
        <f t="shared" si="38"/>
        <v>-398904.89886820008</v>
      </c>
    </row>
    <row r="217" spans="14:26" x14ac:dyDescent="0.2">
      <c r="N217" s="56">
        <v>218</v>
      </c>
      <c r="O217" s="191" t="str">
        <f t="shared" si="33"/>
        <v>NL10</v>
      </c>
      <c r="P217" s="57">
        <f t="shared" si="34"/>
        <v>18.66557137641475</v>
      </c>
      <c r="Q217" s="192">
        <f t="shared" si="39"/>
        <v>3040.224534501654</v>
      </c>
      <c r="R217" s="149">
        <f t="shared" si="35"/>
        <v>406909.45600584155</v>
      </c>
      <c r="S217" s="187">
        <v>45111</v>
      </c>
      <c r="X217" s="149">
        <f t="shared" si="36"/>
        <v>6138</v>
      </c>
      <c r="Y217" s="57">
        <f t="shared" si="37"/>
        <v>-3040.224534501654</v>
      </c>
      <c r="Z217" s="193">
        <f t="shared" si="38"/>
        <v>-400771.45600584155</v>
      </c>
    </row>
    <row r="218" spans="14:26" x14ac:dyDescent="0.2">
      <c r="N218" s="56">
        <v>219</v>
      </c>
      <c r="O218" s="191" t="str">
        <f t="shared" si="33"/>
        <v>NL10</v>
      </c>
      <c r="P218" s="57">
        <f t="shared" si="34"/>
        <v>18.66557137641475</v>
      </c>
      <c r="Q218" s="192">
        <f t="shared" si="39"/>
        <v>3058.8901058780689</v>
      </c>
      <c r="R218" s="149">
        <f t="shared" si="35"/>
        <v>408776.01314348303</v>
      </c>
      <c r="S218" s="187">
        <v>45112</v>
      </c>
      <c r="X218" s="149">
        <f t="shared" si="36"/>
        <v>6138</v>
      </c>
      <c r="Y218" s="57">
        <f t="shared" si="37"/>
        <v>-3058.8901058780689</v>
      </c>
      <c r="Z218" s="193">
        <f t="shared" si="38"/>
        <v>-402638.01314348303</v>
      </c>
    </row>
    <row r="219" spans="14:26" x14ac:dyDescent="0.2">
      <c r="N219" s="56">
        <v>220</v>
      </c>
      <c r="O219" s="191" t="str">
        <f t="shared" si="33"/>
        <v>NL10</v>
      </c>
      <c r="P219" s="57">
        <f t="shared" si="34"/>
        <v>18.66557137641475</v>
      </c>
      <c r="Q219" s="192">
        <f t="shared" si="39"/>
        <v>3077.5556772544837</v>
      </c>
      <c r="R219" s="149">
        <f t="shared" si="35"/>
        <v>410642.5702811245</v>
      </c>
      <c r="S219" s="187">
        <v>45113</v>
      </c>
      <c r="X219" s="149">
        <f t="shared" si="36"/>
        <v>6138</v>
      </c>
      <c r="Y219" s="57">
        <f t="shared" si="37"/>
        <v>-3077.5556772544837</v>
      </c>
      <c r="Z219" s="193">
        <f t="shared" si="38"/>
        <v>-404504.5702811245</v>
      </c>
    </row>
    <row r="220" spans="14:26" x14ac:dyDescent="0.2">
      <c r="N220" s="56">
        <v>221</v>
      </c>
      <c r="O220" s="191" t="str">
        <f t="shared" si="33"/>
        <v>NL10</v>
      </c>
      <c r="P220" s="57">
        <f t="shared" si="34"/>
        <v>18.66557137641475</v>
      </c>
      <c r="Q220" s="192">
        <f t="shared" si="39"/>
        <v>3096.2212486308986</v>
      </c>
      <c r="R220" s="149">
        <f t="shared" si="35"/>
        <v>412509.12741876597</v>
      </c>
      <c r="S220" s="187">
        <v>45114</v>
      </c>
      <c r="X220" s="149">
        <f t="shared" si="36"/>
        <v>6138</v>
      </c>
      <c r="Y220" s="57">
        <f t="shared" si="37"/>
        <v>-3096.2212486308986</v>
      </c>
      <c r="Z220" s="193">
        <f t="shared" si="38"/>
        <v>-406371.12741876597</v>
      </c>
    </row>
    <row r="221" spans="14:26" x14ac:dyDescent="0.2">
      <c r="N221" s="56">
        <v>222</v>
      </c>
      <c r="O221" s="191" t="str">
        <f t="shared" si="33"/>
        <v>NL10</v>
      </c>
      <c r="P221" s="57">
        <f t="shared" si="34"/>
        <v>18.66557137641475</v>
      </c>
      <c r="Q221" s="192">
        <f t="shared" si="39"/>
        <v>3114.8868200073134</v>
      </c>
      <c r="R221" s="149">
        <f t="shared" si="35"/>
        <v>414375.68455640745</v>
      </c>
      <c r="S221" s="187">
        <v>45115</v>
      </c>
      <c r="X221" s="149">
        <f t="shared" si="36"/>
        <v>6138</v>
      </c>
      <c r="Y221" s="57">
        <f t="shared" si="37"/>
        <v>-3114.8868200073134</v>
      </c>
      <c r="Z221" s="193">
        <f t="shared" si="38"/>
        <v>-408237.68455640745</v>
      </c>
    </row>
    <row r="222" spans="14:26" x14ac:dyDescent="0.2">
      <c r="N222" s="56">
        <v>223</v>
      </c>
      <c r="O222" s="191" t="str">
        <f t="shared" si="33"/>
        <v>NL10</v>
      </c>
      <c r="P222" s="57">
        <f t="shared" si="34"/>
        <v>18.66557137641475</v>
      </c>
      <c r="Q222" s="192">
        <f t="shared" si="39"/>
        <v>3133.5523913837283</v>
      </c>
      <c r="R222" s="149">
        <f t="shared" si="35"/>
        <v>416242.24169404892</v>
      </c>
      <c r="S222" s="187">
        <v>45116</v>
      </c>
      <c r="X222" s="149">
        <f t="shared" si="36"/>
        <v>6138</v>
      </c>
      <c r="Y222" s="57">
        <f t="shared" si="37"/>
        <v>-3133.5523913837283</v>
      </c>
      <c r="Z222" s="193">
        <f t="shared" si="38"/>
        <v>-410104.24169404892</v>
      </c>
    </row>
    <row r="223" spans="14:26" x14ac:dyDescent="0.2">
      <c r="N223" s="56">
        <v>224</v>
      </c>
      <c r="O223" s="191" t="str">
        <f t="shared" si="33"/>
        <v>NL10</v>
      </c>
      <c r="P223" s="57">
        <f t="shared" si="34"/>
        <v>18.66557137641475</v>
      </c>
      <c r="Q223" s="192">
        <f t="shared" si="39"/>
        <v>3152.2179627601431</v>
      </c>
      <c r="R223" s="149">
        <f t="shared" si="35"/>
        <v>418108.79883169039</v>
      </c>
      <c r="S223" s="187">
        <v>45117</v>
      </c>
      <c r="X223" s="149">
        <f t="shared" si="36"/>
        <v>6138</v>
      </c>
      <c r="Y223" s="57">
        <f t="shared" si="37"/>
        <v>-3152.2179627601431</v>
      </c>
      <c r="Z223" s="193">
        <f t="shared" si="38"/>
        <v>-411970.79883169039</v>
      </c>
    </row>
    <row r="224" spans="14:26" x14ac:dyDescent="0.2">
      <c r="N224" s="56">
        <v>225</v>
      </c>
      <c r="O224" s="191" t="str">
        <f t="shared" si="33"/>
        <v>NL10</v>
      </c>
      <c r="P224" s="57">
        <f t="shared" si="34"/>
        <v>18.66557137641475</v>
      </c>
      <c r="Q224" s="192">
        <f t="shared" si="39"/>
        <v>3170.883534136558</v>
      </c>
      <c r="R224" s="149">
        <f t="shared" si="35"/>
        <v>419975.35596933187</v>
      </c>
      <c r="S224" s="187">
        <v>45118</v>
      </c>
      <c r="X224" s="149">
        <f t="shared" si="36"/>
        <v>6138</v>
      </c>
      <c r="Y224" s="57">
        <f t="shared" si="37"/>
        <v>-3170.883534136558</v>
      </c>
      <c r="Z224" s="193">
        <f t="shared" si="38"/>
        <v>-413837.35596933187</v>
      </c>
    </row>
    <row r="225" spans="14:26" x14ac:dyDescent="0.2">
      <c r="N225" s="56">
        <v>226</v>
      </c>
      <c r="O225" s="191" t="str">
        <f t="shared" si="33"/>
        <v>NL10</v>
      </c>
      <c r="P225" s="57">
        <f t="shared" si="34"/>
        <v>18.66557137641475</v>
      </c>
      <c r="Q225" s="192">
        <f t="shared" si="39"/>
        <v>3189.5491055129728</v>
      </c>
      <c r="R225" s="149">
        <f t="shared" si="35"/>
        <v>421841.91310697334</v>
      </c>
      <c r="S225" s="187">
        <v>45119</v>
      </c>
      <c r="X225" s="149">
        <f t="shared" si="36"/>
        <v>6138</v>
      </c>
      <c r="Y225" s="57">
        <f t="shared" si="37"/>
        <v>-3189.5491055129728</v>
      </c>
      <c r="Z225" s="193">
        <f t="shared" si="38"/>
        <v>-415703.91310697334</v>
      </c>
    </row>
    <row r="226" spans="14:26" x14ac:dyDescent="0.2">
      <c r="N226" s="56">
        <v>227</v>
      </c>
      <c r="O226" s="191" t="str">
        <f t="shared" si="33"/>
        <v>NL10</v>
      </c>
      <c r="P226" s="57">
        <f t="shared" si="34"/>
        <v>18.66557137641475</v>
      </c>
      <c r="Q226" s="192">
        <f t="shared" si="39"/>
        <v>3208.2146768893876</v>
      </c>
      <c r="R226" s="149">
        <f t="shared" si="35"/>
        <v>423708.47024461481</v>
      </c>
      <c r="S226" s="187">
        <v>45120</v>
      </c>
      <c r="X226" s="149">
        <f t="shared" si="36"/>
        <v>6138</v>
      </c>
      <c r="Y226" s="57">
        <f t="shared" si="37"/>
        <v>-3208.2146768893876</v>
      </c>
      <c r="Z226" s="193">
        <f t="shared" si="38"/>
        <v>-417570.47024461481</v>
      </c>
    </row>
    <row r="227" spans="14:26" x14ac:dyDescent="0.2">
      <c r="N227" s="56">
        <v>228</v>
      </c>
      <c r="O227" s="191" t="str">
        <f t="shared" si="33"/>
        <v>NL25</v>
      </c>
      <c r="P227" s="57">
        <f t="shared" si="34"/>
        <v>41.99753559693319</v>
      </c>
      <c r="Q227" s="192">
        <f t="shared" si="39"/>
        <v>3250.2122124863208</v>
      </c>
      <c r="R227" s="149">
        <f t="shared" si="35"/>
        <v>425575.02738225629</v>
      </c>
      <c r="S227" s="187">
        <v>45121</v>
      </c>
      <c r="X227" s="149">
        <f t="shared" si="36"/>
        <v>6138</v>
      </c>
      <c r="Y227" s="57">
        <f t="shared" si="37"/>
        <v>-3250.2122124863208</v>
      </c>
      <c r="Z227" s="193">
        <f t="shared" si="38"/>
        <v>-419437.02738225629</v>
      </c>
    </row>
    <row r="228" spans="14:26" x14ac:dyDescent="0.2">
      <c r="N228" s="56">
        <v>229</v>
      </c>
      <c r="O228" s="191" t="str">
        <f t="shared" si="33"/>
        <v>NL25</v>
      </c>
      <c r="P228" s="57">
        <f t="shared" si="34"/>
        <v>41.99753559693319</v>
      </c>
      <c r="Q228" s="192">
        <f t="shared" si="39"/>
        <v>3292.209748083254</v>
      </c>
      <c r="R228" s="149">
        <f t="shared" si="35"/>
        <v>427441.58451989776</v>
      </c>
      <c r="S228" s="187">
        <v>45122</v>
      </c>
      <c r="X228" s="149">
        <f t="shared" si="36"/>
        <v>6138</v>
      </c>
      <c r="Y228" s="57">
        <f t="shared" si="37"/>
        <v>-3292.209748083254</v>
      </c>
      <c r="Z228" s="193">
        <f t="shared" si="38"/>
        <v>-421303.58451989776</v>
      </c>
    </row>
    <row r="229" spans="14:26" x14ac:dyDescent="0.2">
      <c r="N229" s="56">
        <v>230</v>
      </c>
      <c r="O229" s="191" t="str">
        <f t="shared" si="33"/>
        <v>NL25</v>
      </c>
      <c r="P229" s="57">
        <f t="shared" si="34"/>
        <v>41.99753559693319</v>
      </c>
      <c r="Q229" s="192">
        <f t="shared" si="39"/>
        <v>3334.2072836801872</v>
      </c>
      <c r="R229" s="149">
        <f t="shared" si="35"/>
        <v>429308.14165753924</v>
      </c>
      <c r="S229" s="187">
        <v>45123</v>
      </c>
      <c r="X229" s="149">
        <f t="shared" si="36"/>
        <v>6138</v>
      </c>
      <c r="Y229" s="57">
        <f t="shared" si="37"/>
        <v>-3334.2072836801872</v>
      </c>
      <c r="Z229" s="193">
        <f t="shared" si="38"/>
        <v>-423170.14165753924</v>
      </c>
    </row>
    <row r="230" spans="14:26" x14ac:dyDescent="0.2">
      <c r="N230" s="56">
        <v>231</v>
      </c>
      <c r="O230" s="191" t="str">
        <f t="shared" si="33"/>
        <v>NL25</v>
      </c>
      <c r="P230" s="57">
        <f t="shared" si="34"/>
        <v>41.99753559693319</v>
      </c>
      <c r="Q230" s="192">
        <f t="shared" si="39"/>
        <v>3376.2048192771204</v>
      </c>
      <c r="R230" s="149">
        <f t="shared" si="35"/>
        <v>431174.69879518071</v>
      </c>
      <c r="S230" s="187">
        <v>45124</v>
      </c>
      <c r="X230" s="149">
        <f t="shared" si="36"/>
        <v>6138</v>
      </c>
      <c r="Y230" s="57">
        <f t="shared" si="37"/>
        <v>-3376.2048192771204</v>
      </c>
      <c r="Z230" s="193">
        <f t="shared" si="38"/>
        <v>-425036.69879518071</v>
      </c>
    </row>
    <row r="231" spans="14:26" x14ac:dyDescent="0.2">
      <c r="N231" s="56">
        <v>232</v>
      </c>
      <c r="O231" s="191" t="str">
        <f t="shared" si="33"/>
        <v>NL25</v>
      </c>
      <c r="P231" s="57">
        <f t="shared" si="34"/>
        <v>41.99753559693319</v>
      </c>
      <c r="Q231" s="192">
        <f t="shared" si="39"/>
        <v>3418.2023548740535</v>
      </c>
      <c r="R231" s="149">
        <f t="shared" si="35"/>
        <v>433041.25593282218</v>
      </c>
      <c r="S231" s="187">
        <v>45125</v>
      </c>
      <c r="X231" s="149">
        <f t="shared" si="36"/>
        <v>6138</v>
      </c>
      <c r="Y231" s="57">
        <f t="shared" si="37"/>
        <v>-3418.2023548740535</v>
      </c>
      <c r="Z231" s="193">
        <f t="shared" si="38"/>
        <v>-426903.25593282218</v>
      </c>
    </row>
    <row r="232" spans="14:26" x14ac:dyDescent="0.2">
      <c r="N232" s="56">
        <v>233</v>
      </c>
      <c r="O232" s="191" t="str">
        <f t="shared" si="33"/>
        <v>NL25</v>
      </c>
      <c r="P232" s="57">
        <f t="shared" si="34"/>
        <v>41.99753559693319</v>
      </c>
      <c r="Q232" s="192">
        <f t="shared" si="39"/>
        <v>3460.1998904709867</v>
      </c>
      <c r="R232" s="149">
        <f t="shared" si="35"/>
        <v>434907.81307046366</v>
      </c>
      <c r="S232" s="187">
        <v>45126</v>
      </c>
      <c r="X232" s="149">
        <f t="shared" si="36"/>
        <v>6138</v>
      </c>
      <c r="Y232" s="57">
        <f t="shared" si="37"/>
        <v>-3460.1998904709867</v>
      </c>
      <c r="Z232" s="193">
        <f t="shared" si="38"/>
        <v>-428769.81307046366</v>
      </c>
    </row>
    <row r="233" spans="14:26" x14ac:dyDescent="0.2">
      <c r="N233" s="56">
        <v>234</v>
      </c>
      <c r="O233" s="191" t="str">
        <f t="shared" si="33"/>
        <v>NL25</v>
      </c>
      <c r="P233" s="57">
        <f t="shared" si="34"/>
        <v>41.99753559693319</v>
      </c>
      <c r="Q233" s="192">
        <f t="shared" si="39"/>
        <v>3502.1974260679199</v>
      </c>
      <c r="R233" s="149">
        <f t="shared" si="35"/>
        <v>436774.37020810513</v>
      </c>
      <c r="S233" s="187">
        <v>45127</v>
      </c>
      <c r="X233" s="149">
        <f t="shared" si="36"/>
        <v>6138</v>
      </c>
      <c r="Y233" s="57">
        <f t="shared" si="37"/>
        <v>-3502.1974260679199</v>
      </c>
      <c r="Z233" s="193">
        <f t="shared" si="38"/>
        <v>-430636.37020810513</v>
      </c>
    </row>
    <row r="234" spans="14:26" x14ac:dyDescent="0.2">
      <c r="N234" s="56">
        <v>235</v>
      </c>
      <c r="O234" s="191" t="str">
        <f t="shared" si="33"/>
        <v>NL25</v>
      </c>
      <c r="P234" s="57">
        <f t="shared" si="34"/>
        <v>41.99753559693319</v>
      </c>
      <c r="Q234" s="192">
        <f t="shared" si="39"/>
        <v>3544.1949616648531</v>
      </c>
      <c r="R234" s="149">
        <f t="shared" si="35"/>
        <v>438640.92734574666</v>
      </c>
      <c r="S234" s="187">
        <v>45128</v>
      </c>
      <c r="X234" s="149">
        <f t="shared" si="36"/>
        <v>6138</v>
      </c>
      <c r="Y234" s="57">
        <f t="shared" si="37"/>
        <v>-3544.1949616648531</v>
      </c>
      <c r="Z234" s="193">
        <f t="shared" si="38"/>
        <v>-432502.92734574666</v>
      </c>
    </row>
    <row r="235" spans="14:26" x14ac:dyDescent="0.2">
      <c r="N235" s="56">
        <v>236</v>
      </c>
      <c r="O235" s="191" t="str">
        <f t="shared" si="33"/>
        <v>NL25</v>
      </c>
      <c r="P235" s="57">
        <f t="shared" si="34"/>
        <v>41.99753559693319</v>
      </c>
      <c r="Q235" s="192">
        <f t="shared" si="39"/>
        <v>3586.1924972617862</v>
      </c>
      <c r="R235" s="149">
        <f t="shared" si="35"/>
        <v>440507.48448338814</v>
      </c>
      <c r="S235" s="187">
        <v>45129</v>
      </c>
      <c r="X235" s="149">
        <f t="shared" si="36"/>
        <v>6138</v>
      </c>
      <c r="Y235" s="57">
        <f t="shared" si="37"/>
        <v>-3586.1924972617862</v>
      </c>
      <c r="Z235" s="193">
        <f t="shared" si="38"/>
        <v>-434369.48448338814</v>
      </c>
    </row>
    <row r="236" spans="14:26" x14ac:dyDescent="0.2">
      <c r="N236" s="56">
        <v>237</v>
      </c>
      <c r="O236" s="191" t="str">
        <f t="shared" si="33"/>
        <v>NL25</v>
      </c>
      <c r="P236" s="57">
        <f t="shared" si="34"/>
        <v>41.99753559693319</v>
      </c>
      <c r="Q236" s="192">
        <f t="shared" si="39"/>
        <v>3628.1900328587194</v>
      </c>
      <c r="R236" s="149">
        <f t="shared" si="35"/>
        <v>442374.04162102961</v>
      </c>
      <c r="S236" s="187">
        <v>45130</v>
      </c>
      <c r="X236" s="149">
        <f t="shared" si="36"/>
        <v>6138</v>
      </c>
      <c r="Y236" s="57">
        <f t="shared" si="37"/>
        <v>-3628.1900328587194</v>
      </c>
      <c r="Z236" s="193">
        <f t="shared" si="38"/>
        <v>-436236.04162102961</v>
      </c>
    </row>
    <row r="237" spans="14:26" x14ac:dyDescent="0.2">
      <c r="N237" s="56">
        <v>238</v>
      </c>
      <c r="O237" s="191" t="str">
        <f t="shared" si="33"/>
        <v>NL25</v>
      </c>
      <c r="P237" s="57">
        <f t="shared" si="34"/>
        <v>41.99753559693319</v>
      </c>
      <c r="Q237" s="192">
        <f t="shared" si="39"/>
        <v>3670.1875684556526</v>
      </c>
      <c r="R237" s="149">
        <f t="shared" si="35"/>
        <v>444240.59875867108</v>
      </c>
      <c r="S237" s="187">
        <v>45131</v>
      </c>
      <c r="X237" s="149">
        <f t="shared" si="36"/>
        <v>6138</v>
      </c>
      <c r="Y237" s="57">
        <f t="shared" si="37"/>
        <v>-3670.1875684556526</v>
      </c>
      <c r="Z237" s="193">
        <f t="shared" si="38"/>
        <v>-438102.59875867108</v>
      </c>
    </row>
    <row r="238" spans="14:26" x14ac:dyDescent="0.2">
      <c r="N238" s="56">
        <v>239</v>
      </c>
      <c r="O238" s="191" t="str">
        <f t="shared" si="33"/>
        <v>NL25</v>
      </c>
      <c r="P238" s="57">
        <f t="shared" si="34"/>
        <v>41.99753559693319</v>
      </c>
      <c r="Q238" s="192">
        <f t="shared" si="39"/>
        <v>3712.1851040525858</v>
      </c>
      <c r="R238" s="149">
        <f t="shared" si="35"/>
        <v>446107.15589631256</v>
      </c>
      <c r="S238" s="187">
        <v>45132</v>
      </c>
      <c r="X238" s="149">
        <f t="shared" si="36"/>
        <v>6138</v>
      </c>
      <c r="Y238" s="57">
        <f t="shared" si="37"/>
        <v>-3712.1851040525858</v>
      </c>
      <c r="Z238" s="193">
        <f t="shared" si="38"/>
        <v>-439969.15589631256</v>
      </c>
    </row>
    <row r="239" spans="14:26" x14ac:dyDescent="0.2">
      <c r="N239" s="56">
        <v>240</v>
      </c>
      <c r="O239" s="191" t="str">
        <f t="shared" si="33"/>
        <v>NL25</v>
      </c>
      <c r="P239" s="57">
        <f t="shared" si="34"/>
        <v>41.99753559693319</v>
      </c>
      <c r="Q239" s="192">
        <f t="shared" si="39"/>
        <v>3754.1826396495189</v>
      </c>
      <c r="R239" s="149">
        <f t="shared" si="35"/>
        <v>447973.71303395403</v>
      </c>
      <c r="S239" s="187">
        <v>45133</v>
      </c>
      <c r="X239" s="149">
        <f t="shared" si="36"/>
        <v>6138</v>
      </c>
      <c r="Y239" s="57">
        <f t="shared" si="37"/>
        <v>-3754.1826396495189</v>
      </c>
      <c r="Z239" s="193">
        <f t="shared" si="38"/>
        <v>-441835.71303395403</v>
      </c>
    </row>
    <row r="240" spans="14:26" x14ac:dyDescent="0.2">
      <c r="N240" s="56">
        <v>241</v>
      </c>
      <c r="O240" s="191" t="str">
        <f t="shared" si="33"/>
        <v>NL25</v>
      </c>
      <c r="P240" s="57">
        <f t="shared" si="34"/>
        <v>41.99753559693319</v>
      </c>
      <c r="Q240" s="192">
        <f t="shared" si="39"/>
        <v>3796.1801752464521</v>
      </c>
      <c r="R240" s="149">
        <f t="shared" si="35"/>
        <v>449840.2701715955</v>
      </c>
      <c r="S240" s="187">
        <v>45134</v>
      </c>
      <c r="X240" s="149">
        <f t="shared" si="36"/>
        <v>6138</v>
      </c>
      <c r="Y240" s="57">
        <f t="shared" si="37"/>
        <v>-3796.1801752464521</v>
      </c>
      <c r="Z240" s="193">
        <f t="shared" si="38"/>
        <v>-443702.2701715955</v>
      </c>
    </row>
    <row r="241" spans="14:26" x14ac:dyDescent="0.2">
      <c r="N241" s="56">
        <v>242</v>
      </c>
      <c r="O241" s="191" t="str">
        <f t="shared" si="33"/>
        <v>NL25</v>
      </c>
      <c r="P241" s="57">
        <f t="shared" si="34"/>
        <v>41.99753559693319</v>
      </c>
      <c r="Q241" s="192">
        <f t="shared" si="39"/>
        <v>3838.1777108433853</v>
      </c>
      <c r="R241" s="149">
        <f t="shared" si="35"/>
        <v>451706.82730923698</v>
      </c>
      <c r="S241" s="187">
        <v>45135</v>
      </c>
      <c r="X241" s="149">
        <f t="shared" si="36"/>
        <v>6138</v>
      </c>
      <c r="Y241" s="57">
        <f t="shared" si="37"/>
        <v>-3838.1777108433853</v>
      </c>
      <c r="Z241" s="193">
        <f t="shared" si="38"/>
        <v>-445568.82730923698</v>
      </c>
    </row>
    <row r="242" spans="14:26" x14ac:dyDescent="0.2">
      <c r="N242" s="56">
        <v>243</v>
      </c>
      <c r="O242" s="191" t="str">
        <f t="shared" si="33"/>
        <v>NL25</v>
      </c>
      <c r="P242" s="57">
        <f t="shared" si="34"/>
        <v>41.99753559693319</v>
      </c>
      <c r="Q242" s="192">
        <f t="shared" si="39"/>
        <v>3880.1752464403185</v>
      </c>
      <c r="R242" s="149">
        <f t="shared" si="35"/>
        <v>453573.38444687845</v>
      </c>
      <c r="S242" s="187">
        <v>45136</v>
      </c>
      <c r="X242" s="149">
        <f t="shared" si="36"/>
        <v>6138</v>
      </c>
      <c r="Y242" s="57">
        <f t="shared" si="37"/>
        <v>-3880.1752464403185</v>
      </c>
      <c r="Z242" s="193">
        <f t="shared" si="38"/>
        <v>-447435.38444687845</v>
      </c>
    </row>
    <row r="243" spans="14:26" x14ac:dyDescent="0.2">
      <c r="N243" s="56">
        <v>244</v>
      </c>
      <c r="O243" s="191" t="str">
        <f t="shared" si="33"/>
        <v>NL25</v>
      </c>
      <c r="P243" s="57">
        <f t="shared" si="34"/>
        <v>41.99753559693319</v>
      </c>
      <c r="Q243" s="192">
        <f t="shared" si="39"/>
        <v>3922.1727820372516</v>
      </c>
      <c r="R243" s="149">
        <f t="shared" si="35"/>
        <v>455439.94158451993</v>
      </c>
      <c r="S243" s="187">
        <v>45137</v>
      </c>
      <c r="X243" s="149">
        <f t="shared" si="36"/>
        <v>6138</v>
      </c>
      <c r="Y243" s="57">
        <f t="shared" si="37"/>
        <v>-3922.1727820372516</v>
      </c>
      <c r="Z243" s="193">
        <f t="shared" si="38"/>
        <v>-449301.94158451993</v>
      </c>
    </row>
    <row r="244" spans="14:26" x14ac:dyDescent="0.2">
      <c r="N244" s="56">
        <v>245</v>
      </c>
      <c r="O244" s="191" t="str">
        <f t="shared" si="33"/>
        <v>NL25</v>
      </c>
      <c r="P244" s="57">
        <f t="shared" si="34"/>
        <v>41.99753559693319</v>
      </c>
      <c r="Q244" s="192">
        <f t="shared" si="39"/>
        <v>3964.1703176341848</v>
      </c>
      <c r="R244" s="149">
        <f t="shared" si="35"/>
        <v>457306.4987221614</v>
      </c>
      <c r="S244" s="187">
        <v>45138</v>
      </c>
      <c r="X244" s="149">
        <f t="shared" si="36"/>
        <v>6138</v>
      </c>
      <c r="Y244" s="57">
        <f t="shared" si="37"/>
        <v>-3964.1703176341848</v>
      </c>
      <c r="Z244" s="193">
        <f t="shared" si="38"/>
        <v>-451168.4987221614</v>
      </c>
    </row>
    <row r="245" spans="14:26" x14ac:dyDescent="0.2">
      <c r="N245" s="56">
        <v>246</v>
      </c>
      <c r="O245" s="191" t="str">
        <f t="shared" si="33"/>
        <v>NL25</v>
      </c>
      <c r="P245" s="57">
        <f t="shared" si="34"/>
        <v>41.99753559693319</v>
      </c>
      <c r="Q245" s="192">
        <f t="shared" si="39"/>
        <v>4006.167853231118</v>
      </c>
      <c r="R245" s="149">
        <f t="shared" si="35"/>
        <v>459173.05585980287</v>
      </c>
      <c r="S245" s="187">
        <v>45139</v>
      </c>
      <c r="X245" s="149">
        <f t="shared" si="36"/>
        <v>6138</v>
      </c>
      <c r="Y245" s="57">
        <f t="shared" si="37"/>
        <v>-4006.167853231118</v>
      </c>
      <c r="Z245" s="193">
        <f t="shared" si="38"/>
        <v>-453035.05585980287</v>
      </c>
    </row>
    <row r="246" spans="14:26" x14ac:dyDescent="0.2">
      <c r="N246" s="56">
        <v>247</v>
      </c>
      <c r="O246" s="191" t="str">
        <f t="shared" si="33"/>
        <v>NL25</v>
      </c>
      <c r="P246" s="57">
        <f t="shared" si="34"/>
        <v>41.99753559693319</v>
      </c>
      <c r="Q246" s="192">
        <f t="shared" si="39"/>
        <v>4048.1653888280512</v>
      </c>
      <c r="R246" s="149">
        <f t="shared" si="35"/>
        <v>461039.61299744435</v>
      </c>
      <c r="S246" s="187">
        <v>45140</v>
      </c>
      <c r="X246" s="149">
        <f t="shared" si="36"/>
        <v>6138</v>
      </c>
      <c r="Y246" s="57">
        <f t="shared" si="37"/>
        <v>-4048.1653888280512</v>
      </c>
      <c r="Z246" s="193">
        <f t="shared" si="38"/>
        <v>-454901.61299744435</v>
      </c>
    </row>
    <row r="247" spans="14:26" x14ac:dyDescent="0.2">
      <c r="N247" s="56">
        <v>248</v>
      </c>
      <c r="O247" s="191" t="str">
        <f t="shared" si="33"/>
        <v>NL25</v>
      </c>
      <c r="P247" s="57">
        <f t="shared" si="34"/>
        <v>41.99753559693319</v>
      </c>
      <c r="Q247" s="192">
        <f t="shared" si="39"/>
        <v>4090.1629244249843</v>
      </c>
      <c r="R247" s="149">
        <f t="shared" si="35"/>
        <v>462906.17013508582</v>
      </c>
      <c r="S247" s="187">
        <v>45141</v>
      </c>
      <c r="X247" s="149">
        <f t="shared" si="36"/>
        <v>6138</v>
      </c>
      <c r="Y247" s="57">
        <f t="shared" si="37"/>
        <v>-4090.1629244249843</v>
      </c>
      <c r="Z247" s="193">
        <f t="shared" si="38"/>
        <v>-456768.17013508582</v>
      </c>
    </row>
    <row r="248" spans="14:26" x14ac:dyDescent="0.2">
      <c r="N248" s="56">
        <v>249</v>
      </c>
      <c r="O248" s="191" t="str">
        <f t="shared" si="33"/>
        <v>NL25</v>
      </c>
      <c r="P248" s="57">
        <f t="shared" si="34"/>
        <v>41.99753559693319</v>
      </c>
      <c r="Q248" s="192">
        <f t="shared" si="39"/>
        <v>4132.160460021918</v>
      </c>
      <c r="R248" s="149">
        <f t="shared" si="35"/>
        <v>464772.72727272729</v>
      </c>
      <c r="S248" s="187">
        <v>45142</v>
      </c>
      <c r="X248" s="149">
        <f t="shared" si="36"/>
        <v>6138</v>
      </c>
      <c r="Y248" s="57">
        <f t="shared" si="37"/>
        <v>-4132.160460021918</v>
      </c>
      <c r="Z248" s="193">
        <f t="shared" si="38"/>
        <v>-458634.72727272729</v>
      </c>
    </row>
    <row r="249" spans="14:26" x14ac:dyDescent="0.2">
      <c r="N249" s="56">
        <v>250</v>
      </c>
      <c r="O249" s="191" t="str">
        <f t="shared" si="33"/>
        <v>NL25</v>
      </c>
      <c r="P249" s="57">
        <f t="shared" si="34"/>
        <v>41.99753559693319</v>
      </c>
      <c r="Q249" s="192">
        <f t="shared" si="39"/>
        <v>4174.1579956188516</v>
      </c>
      <c r="R249" s="149">
        <f t="shared" si="35"/>
        <v>466639.28441036877</v>
      </c>
      <c r="S249" s="187">
        <v>45143</v>
      </c>
      <c r="X249" s="149">
        <f t="shared" si="36"/>
        <v>6138</v>
      </c>
      <c r="Y249" s="57">
        <f t="shared" si="37"/>
        <v>-4174.1579956188516</v>
      </c>
      <c r="Z249" s="193">
        <f t="shared" si="38"/>
        <v>-460501.28441036877</v>
      </c>
    </row>
    <row r="250" spans="14:26" x14ac:dyDescent="0.2">
      <c r="N250" s="56">
        <v>251</v>
      </c>
      <c r="O250" s="191" t="str">
        <f t="shared" si="33"/>
        <v>NL25</v>
      </c>
      <c r="P250" s="57">
        <f t="shared" si="34"/>
        <v>41.99753559693319</v>
      </c>
      <c r="Q250" s="192">
        <f t="shared" si="39"/>
        <v>4216.1555312157852</v>
      </c>
      <c r="R250" s="149">
        <f t="shared" si="35"/>
        <v>468505.84154801024</v>
      </c>
      <c r="S250" s="187">
        <v>45144</v>
      </c>
      <c r="X250" s="149">
        <f t="shared" si="36"/>
        <v>6138</v>
      </c>
      <c r="Y250" s="57">
        <f t="shared" si="37"/>
        <v>-4216.1555312157852</v>
      </c>
      <c r="Z250" s="193">
        <f t="shared" si="38"/>
        <v>-462367.84154801024</v>
      </c>
    </row>
    <row r="251" spans="14:26" x14ac:dyDescent="0.2">
      <c r="N251" s="56">
        <v>252</v>
      </c>
      <c r="O251" s="191" t="str">
        <f t="shared" si="33"/>
        <v>NL25</v>
      </c>
      <c r="P251" s="57">
        <f t="shared" si="34"/>
        <v>41.99753559693319</v>
      </c>
      <c r="Q251" s="192">
        <f t="shared" si="39"/>
        <v>4258.1530668127189</v>
      </c>
      <c r="R251" s="149">
        <f t="shared" si="35"/>
        <v>470372.39868565171</v>
      </c>
      <c r="S251" s="187">
        <v>45145</v>
      </c>
      <c r="X251" s="149">
        <f t="shared" si="36"/>
        <v>6138</v>
      </c>
      <c r="Y251" s="57">
        <f t="shared" si="37"/>
        <v>-4258.1530668127189</v>
      </c>
      <c r="Z251" s="193">
        <f t="shared" si="38"/>
        <v>-464234.39868565171</v>
      </c>
    </row>
    <row r="252" spans="14:26" x14ac:dyDescent="0.2">
      <c r="N252" s="56">
        <v>253</v>
      </c>
      <c r="O252" s="191" t="str">
        <f t="shared" si="33"/>
        <v>NL25</v>
      </c>
      <c r="P252" s="57">
        <f t="shared" si="34"/>
        <v>41.99753559693319</v>
      </c>
      <c r="Q252" s="192">
        <f t="shared" si="39"/>
        <v>4300.1506024096525</v>
      </c>
      <c r="R252" s="149">
        <f t="shared" si="35"/>
        <v>472238.95582329319</v>
      </c>
      <c r="S252" s="187">
        <v>45146</v>
      </c>
      <c r="X252" s="149">
        <f t="shared" si="36"/>
        <v>6138</v>
      </c>
      <c r="Y252" s="57">
        <f t="shared" si="37"/>
        <v>-4300.1506024096525</v>
      </c>
      <c r="Z252" s="193">
        <f t="shared" si="38"/>
        <v>-466100.95582329319</v>
      </c>
    </row>
    <row r="253" spans="14:26" x14ac:dyDescent="0.2">
      <c r="N253" s="56">
        <v>254</v>
      </c>
      <c r="O253" s="191" t="str">
        <f t="shared" si="33"/>
        <v>NL25</v>
      </c>
      <c r="P253" s="57">
        <f t="shared" si="34"/>
        <v>41.99753559693319</v>
      </c>
      <c r="Q253" s="192">
        <f t="shared" si="39"/>
        <v>4342.1481380065861</v>
      </c>
      <c r="R253" s="149">
        <f t="shared" si="35"/>
        <v>474105.51296093466</v>
      </c>
      <c r="S253" s="187">
        <v>45147</v>
      </c>
      <c r="X253" s="149">
        <f t="shared" si="36"/>
        <v>6138</v>
      </c>
      <c r="Y253" s="57">
        <f t="shared" si="37"/>
        <v>-4342.1481380065861</v>
      </c>
      <c r="Z253" s="193">
        <f t="shared" si="38"/>
        <v>-467967.51296093466</v>
      </c>
    </row>
    <row r="254" spans="14:26" x14ac:dyDescent="0.2">
      <c r="N254" s="56">
        <v>255</v>
      </c>
      <c r="O254" s="191" t="str">
        <f t="shared" si="33"/>
        <v>NL25</v>
      </c>
      <c r="P254" s="57">
        <f t="shared" si="34"/>
        <v>41.99753559693319</v>
      </c>
      <c r="Q254" s="192">
        <f t="shared" si="39"/>
        <v>4384.1456736035198</v>
      </c>
      <c r="R254" s="149">
        <f t="shared" si="35"/>
        <v>475972.07009857614</v>
      </c>
      <c r="S254" s="187">
        <v>45148</v>
      </c>
      <c r="X254" s="149">
        <f t="shared" si="36"/>
        <v>6138</v>
      </c>
      <c r="Y254" s="57">
        <f t="shared" si="37"/>
        <v>-4384.1456736035198</v>
      </c>
      <c r="Z254" s="193">
        <f t="shared" si="38"/>
        <v>-469834.07009857614</v>
      </c>
    </row>
    <row r="255" spans="14:26" x14ac:dyDescent="0.2">
      <c r="N255" s="56">
        <v>256</v>
      </c>
      <c r="O255" s="191" t="str">
        <f t="shared" si="33"/>
        <v>NL25</v>
      </c>
      <c r="P255" s="57">
        <f t="shared" si="34"/>
        <v>41.99753559693319</v>
      </c>
      <c r="Q255" s="192">
        <f t="shared" si="39"/>
        <v>4426.1432092004534</v>
      </c>
      <c r="R255" s="149">
        <f t="shared" si="35"/>
        <v>477838.62723621761</v>
      </c>
      <c r="S255" s="187">
        <v>45149</v>
      </c>
      <c r="X255" s="149">
        <f t="shared" si="36"/>
        <v>6138</v>
      </c>
      <c r="Y255" s="57">
        <f t="shared" si="37"/>
        <v>-4426.1432092004534</v>
      </c>
      <c r="Z255" s="193">
        <f t="shared" si="38"/>
        <v>-471700.62723621761</v>
      </c>
    </row>
    <row r="256" spans="14:26" x14ac:dyDescent="0.2">
      <c r="N256" s="56">
        <v>257</v>
      </c>
      <c r="O256" s="191" t="str">
        <f t="shared" ref="O256:O319" si="40">IF(N256&lt;$K$3,$A$3,IF(AND(N256&gt;$K$3,N256&lt;$K$4),$A$4,IF(AND(N256&gt;$K$4,N256&lt;$K$5),$A$5,IF(AND(N256&gt;$K$5,N256&lt;$K$6),$A$6,IF(AND(N256&gt;$K$6,N256&lt;$K$7),$A$7,IF(AND(N256&gt;$K$7,N256&lt;$K$8),$A$8,IF(AND(N256&gt;$K$8,N256&lt;$K$9),$A$9)))))))</f>
        <v>NL25</v>
      </c>
      <c r="P256" s="57">
        <f t="shared" si="34"/>
        <v>41.99753559693319</v>
      </c>
      <c r="Q256" s="192">
        <f t="shared" si="39"/>
        <v>4468.140744797387</v>
      </c>
      <c r="R256" s="149">
        <f t="shared" si="35"/>
        <v>479705.18437385908</v>
      </c>
      <c r="S256" s="187">
        <v>45150</v>
      </c>
      <c r="X256" s="149">
        <f t="shared" si="36"/>
        <v>6138</v>
      </c>
      <c r="Y256" s="57">
        <f t="shared" si="37"/>
        <v>-4468.140744797387</v>
      </c>
      <c r="Z256" s="193">
        <f t="shared" si="38"/>
        <v>-473567.18437385908</v>
      </c>
    </row>
    <row r="257" spans="14:26" x14ac:dyDescent="0.2">
      <c r="N257" s="56">
        <v>258</v>
      </c>
      <c r="O257" s="191" t="str">
        <f t="shared" si="40"/>
        <v>NL25</v>
      </c>
      <c r="P257" s="57">
        <f t="shared" ref="P257:P320" si="41">VLOOKUP(O257,$A$3:$L$9,12,0)</f>
        <v>41.99753559693319</v>
      </c>
      <c r="Q257" s="192">
        <f t="shared" si="39"/>
        <v>4510.1382803943206</v>
      </c>
      <c r="R257" s="149">
        <f t="shared" si="35"/>
        <v>481571.74151150056</v>
      </c>
      <c r="S257" s="187">
        <v>45151</v>
      </c>
      <c r="X257" s="149">
        <f t="shared" si="36"/>
        <v>6138</v>
      </c>
      <c r="Y257" s="57">
        <f t="shared" si="37"/>
        <v>-4510.1382803943206</v>
      </c>
      <c r="Z257" s="193">
        <f t="shared" si="38"/>
        <v>-475433.74151150056</v>
      </c>
    </row>
    <row r="258" spans="14:26" x14ac:dyDescent="0.2">
      <c r="N258" s="56">
        <v>259</v>
      </c>
      <c r="O258" s="191" t="str">
        <f t="shared" si="40"/>
        <v>NL25</v>
      </c>
      <c r="P258" s="57">
        <f t="shared" si="41"/>
        <v>41.99753559693319</v>
      </c>
      <c r="Q258" s="192">
        <f t="shared" si="39"/>
        <v>4552.1358159912543</v>
      </c>
      <c r="R258" s="149">
        <f t="shared" ref="R258:R321" si="42">$C$25*N258</f>
        <v>483438.29864914203</v>
      </c>
      <c r="S258" s="187">
        <v>45152</v>
      </c>
      <c r="X258" s="149">
        <f t="shared" si="36"/>
        <v>6138</v>
      </c>
      <c r="Y258" s="57">
        <f t="shared" si="37"/>
        <v>-4552.1358159912543</v>
      </c>
      <c r="Z258" s="193">
        <f t="shared" si="38"/>
        <v>-477300.29864914203</v>
      </c>
    </row>
    <row r="259" spans="14:26" x14ac:dyDescent="0.2">
      <c r="N259" s="56">
        <v>260</v>
      </c>
      <c r="O259" s="191" t="str">
        <f t="shared" si="40"/>
        <v>NL25</v>
      </c>
      <c r="P259" s="57">
        <f t="shared" si="41"/>
        <v>41.99753559693319</v>
      </c>
      <c r="Q259" s="192">
        <f t="shared" si="39"/>
        <v>4594.1333515881879</v>
      </c>
      <c r="R259" s="149">
        <f t="shared" si="42"/>
        <v>485304.8557867835</v>
      </c>
      <c r="S259" s="187">
        <v>45153</v>
      </c>
      <c r="X259" s="149">
        <f t="shared" si="36"/>
        <v>6138</v>
      </c>
      <c r="Y259" s="57">
        <f t="shared" si="37"/>
        <v>-4594.1333515881879</v>
      </c>
      <c r="Z259" s="193">
        <f t="shared" si="38"/>
        <v>-479166.8557867835</v>
      </c>
    </row>
    <row r="260" spans="14:26" x14ac:dyDescent="0.2">
      <c r="N260" s="56">
        <v>261</v>
      </c>
      <c r="O260" s="191" t="str">
        <f t="shared" si="40"/>
        <v>NL25</v>
      </c>
      <c r="P260" s="57">
        <f t="shared" si="41"/>
        <v>41.99753559693319</v>
      </c>
      <c r="Q260" s="192">
        <f t="shared" si="39"/>
        <v>4636.1308871851215</v>
      </c>
      <c r="R260" s="149">
        <f t="shared" si="42"/>
        <v>487171.41292442498</v>
      </c>
      <c r="S260" s="187">
        <v>45154</v>
      </c>
      <c r="X260" s="149">
        <f t="shared" si="36"/>
        <v>6138</v>
      </c>
      <c r="Y260" s="57">
        <f t="shared" si="37"/>
        <v>-4636.1308871851215</v>
      </c>
      <c r="Z260" s="193">
        <f t="shared" si="38"/>
        <v>-481033.41292442498</v>
      </c>
    </row>
    <row r="261" spans="14:26" x14ac:dyDescent="0.2">
      <c r="N261" s="56">
        <v>262</v>
      </c>
      <c r="O261" s="191" t="str">
        <f t="shared" si="40"/>
        <v>NL25</v>
      </c>
      <c r="P261" s="57">
        <f t="shared" si="41"/>
        <v>41.99753559693319</v>
      </c>
      <c r="Q261" s="192">
        <f t="shared" si="39"/>
        <v>4678.1284227820552</v>
      </c>
      <c r="R261" s="149">
        <f t="shared" si="42"/>
        <v>489037.97006206645</v>
      </c>
      <c r="S261" s="187">
        <v>45155</v>
      </c>
      <c r="X261" s="149">
        <f t="shared" si="36"/>
        <v>6138</v>
      </c>
      <c r="Y261" s="57">
        <f t="shared" si="37"/>
        <v>-4678.1284227820552</v>
      </c>
      <c r="Z261" s="193">
        <f t="shared" si="38"/>
        <v>-482899.97006206645</v>
      </c>
    </row>
    <row r="262" spans="14:26" x14ac:dyDescent="0.2">
      <c r="N262" s="56">
        <v>263</v>
      </c>
      <c r="O262" s="191" t="str">
        <f t="shared" si="40"/>
        <v>NL25</v>
      </c>
      <c r="P262" s="57">
        <f t="shared" si="41"/>
        <v>41.99753559693319</v>
      </c>
      <c r="Q262" s="192">
        <f t="shared" si="39"/>
        <v>4720.1259583789888</v>
      </c>
      <c r="R262" s="149">
        <f t="shared" si="42"/>
        <v>490904.52719970793</v>
      </c>
      <c r="S262" s="187">
        <v>45156</v>
      </c>
      <c r="X262" s="149">
        <f t="shared" si="36"/>
        <v>6138</v>
      </c>
      <c r="Y262" s="57">
        <f t="shared" si="37"/>
        <v>-4720.1259583789888</v>
      </c>
      <c r="Z262" s="193">
        <f t="shared" si="38"/>
        <v>-484766.52719970793</v>
      </c>
    </row>
    <row r="263" spans="14:26" x14ac:dyDescent="0.2">
      <c r="N263" s="56">
        <v>264</v>
      </c>
      <c r="O263" s="191" t="str">
        <f t="shared" si="40"/>
        <v>NL25</v>
      </c>
      <c r="P263" s="57">
        <f t="shared" si="41"/>
        <v>41.99753559693319</v>
      </c>
      <c r="Q263" s="192">
        <f t="shared" si="39"/>
        <v>4762.1234939759224</v>
      </c>
      <c r="R263" s="149">
        <f t="shared" si="42"/>
        <v>492771.0843373494</v>
      </c>
      <c r="S263" s="187">
        <v>45157</v>
      </c>
      <c r="X263" s="149">
        <f t="shared" si="36"/>
        <v>6138</v>
      </c>
      <c r="Y263" s="57">
        <f t="shared" si="37"/>
        <v>-4762.1234939759224</v>
      </c>
      <c r="Z263" s="193">
        <f t="shared" si="38"/>
        <v>-486633.0843373494</v>
      </c>
    </row>
    <row r="264" spans="14:26" x14ac:dyDescent="0.2">
      <c r="N264" s="56">
        <v>265</v>
      </c>
      <c r="O264" s="191" t="str">
        <f t="shared" si="40"/>
        <v>NL25</v>
      </c>
      <c r="P264" s="57">
        <f t="shared" si="41"/>
        <v>41.99753559693319</v>
      </c>
      <c r="Q264" s="192">
        <f t="shared" si="39"/>
        <v>4804.1210295728561</v>
      </c>
      <c r="R264" s="149">
        <f t="shared" si="42"/>
        <v>494637.64147499087</v>
      </c>
      <c r="S264" s="187">
        <v>45158</v>
      </c>
      <c r="X264" s="149">
        <f t="shared" si="36"/>
        <v>6138</v>
      </c>
      <c r="Y264" s="57">
        <f t="shared" si="37"/>
        <v>-4804.1210295728561</v>
      </c>
      <c r="Z264" s="193">
        <f t="shared" si="38"/>
        <v>-488499.64147499087</v>
      </c>
    </row>
    <row r="265" spans="14:26" x14ac:dyDescent="0.2">
      <c r="N265" s="56">
        <v>266</v>
      </c>
      <c r="O265" s="191" t="str">
        <f t="shared" si="40"/>
        <v>NL25</v>
      </c>
      <c r="P265" s="57">
        <f t="shared" si="41"/>
        <v>41.99753559693319</v>
      </c>
      <c r="Q265" s="192">
        <f t="shared" si="39"/>
        <v>4846.1185651697897</v>
      </c>
      <c r="R265" s="149">
        <f t="shared" si="42"/>
        <v>496504.19861263235</v>
      </c>
      <c r="S265" s="187">
        <v>45159</v>
      </c>
      <c r="X265" s="149">
        <f t="shared" si="36"/>
        <v>6138</v>
      </c>
      <c r="Y265" s="57">
        <f t="shared" si="37"/>
        <v>-4846.1185651697897</v>
      </c>
      <c r="Z265" s="193">
        <f t="shared" si="38"/>
        <v>-490366.19861263235</v>
      </c>
    </row>
    <row r="266" spans="14:26" x14ac:dyDescent="0.2">
      <c r="N266" s="56">
        <v>267</v>
      </c>
      <c r="O266" s="191" t="str">
        <f t="shared" si="40"/>
        <v>NL25</v>
      </c>
      <c r="P266" s="57">
        <f t="shared" si="41"/>
        <v>41.99753559693319</v>
      </c>
      <c r="Q266" s="192">
        <f t="shared" si="39"/>
        <v>4888.1161007667233</v>
      </c>
      <c r="R266" s="149">
        <f t="shared" si="42"/>
        <v>498370.75575027382</v>
      </c>
      <c r="S266" s="187">
        <v>45160</v>
      </c>
      <c r="X266" s="149">
        <f t="shared" si="36"/>
        <v>6138</v>
      </c>
      <c r="Y266" s="57">
        <f t="shared" si="37"/>
        <v>-4888.1161007667233</v>
      </c>
      <c r="Z266" s="193">
        <f t="shared" si="38"/>
        <v>-492232.75575027382</v>
      </c>
    </row>
    <row r="267" spans="14:26" x14ac:dyDescent="0.2">
      <c r="N267" s="56">
        <v>268</v>
      </c>
      <c r="O267" s="191" t="str">
        <f t="shared" si="40"/>
        <v>NL25</v>
      </c>
      <c r="P267" s="57">
        <f t="shared" si="41"/>
        <v>41.99753559693319</v>
      </c>
      <c r="Q267" s="192">
        <f t="shared" si="39"/>
        <v>4930.113636363657</v>
      </c>
      <c r="R267" s="149">
        <f t="shared" si="42"/>
        <v>500237.31288791529</v>
      </c>
      <c r="S267" s="187">
        <v>45161</v>
      </c>
      <c r="X267" s="149">
        <f t="shared" ref="X267:X330" si="43">X266+W267</f>
        <v>6138</v>
      </c>
      <c r="Y267" s="57">
        <f t="shared" ref="Y267:Y330" si="44">V267-Q267</f>
        <v>-4930.113636363657</v>
      </c>
      <c r="Z267" s="193">
        <f t="shared" ref="Z267:Z330" si="45">X267-R267</f>
        <v>-494099.31288791529</v>
      </c>
    </row>
    <row r="268" spans="14:26" x14ac:dyDescent="0.2">
      <c r="N268" s="56">
        <v>269</v>
      </c>
      <c r="O268" s="191" t="str">
        <f t="shared" si="40"/>
        <v>NL25</v>
      </c>
      <c r="P268" s="57">
        <f t="shared" si="41"/>
        <v>41.99753559693319</v>
      </c>
      <c r="Q268" s="192">
        <f t="shared" si="39"/>
        <v>4972.1111719605906</v>
      </c>
      <c r="R268" s="149">
        <f t="shared" si="42"/>
        <v>502103.87002555677</v>
      </c>
      <c r="S268" s="187">
        <v>45162</v>
      </c>
      <c r="X268" s="149">
        <f t="shared" si="43"/>
        <v>6138</v>
      </c>
      <c r="Y268" s="57">
        <f t="shared" si="44"/>
        <v>-4972.1111719605906</v>
      </c>
      <c r="Z268" s="193">
        <f t="shared" si="45"/>
        <v>-495965.87002555677</v>
      </c>
    </row>
    <row r="269" spans="14:26" x14ac:dyDescent="0.2">
      <c r="N269" s="56">
        <v>270</v>
      </c>
      <c r="O269" s="191" t="str">
        <f t="shared" si="40"/>
        <v>NL25</v>
      </c>
      <c r="P269" s="57">
        <f t="shared" si="41"/>
        <v>41.99753559693319</v>
      </c>
      <c r="Q269" s="192">
        <f t="shared" si="39"/>
        <v>5014.1087075575242</v>
      </c>
      <c r="R269" s="149">
        <f t="shared" si="42"/>
        <v>503970.42716319824</v>
      </c>
      <c r="S269" s="187">
        <v>45163</v>
      </c>
      <c r="X269" s="149">
        <f t="shared" si="43"/>
        <v>6138</v>
      </c>
      <c r="Y269" s="57">
        <f t="shared" si="44"/>
        <v>-5014.1087075575242</v>
      </c>
      <c r="Z269" s="193">
        <f t="shared" si="45"/>
        <v>-497832.42716319824</v>
      </c>
    </row>
    <row r="270" spans="14:26" x14ac:dyDescent="0.2">
      <c r="N270" s="56">
        <v>271</v>
      </c>
      <c r="O270" s="191" t="str">
        <f t="shared" si="40"/>
        <v>NL25</v>
      </c>
      <c r="P270" s="57">
        <f t="shared" si="41"/>
        <v>41.99753559693319</v>
      </c>
      <c r="Q270" s="192">
        <f t="shared" si="39"/>
        <v>5056.1062431544578</v>
      </c>
      <c r="R270" s="149">
        <f t="shared" si="42"/>
        <v>505836.98430083971</v>
      </c>
      <c r="S270" s="187">
        <v>45164</v>
      </c>
      <c r="X270" s="149">
        <f t="shared" si="43"/>
        <v>6138</v>
      </c>
      <c r="Y270" s="57">
        <f t="shared" si="44"/>
        <v>-5056.1062431544578</v>
      </c>
      <c r="Z270" s="193">
        <f t="shared" si="45"/>
        <v>-499698.98430083971</v>
      </c>
    </row>
    <row r="271" spans="14:26" x14ac:dyDescent="0.2">
      <c r="N271" s="56">
        <v>272</v>
      </c>
      <c r="O271" s="191" t="str">
        <f t="shared" si="40"/>
        <v>NL25</v>
      </c>
      <c r="P271" s="57">
        <f t="shared" si="41"/>
        <v>41.99753559693319</v>
      </c>
      <c r="Q271" s="192">
        <f t="shared" si="39"/>
        <v>5098.1037787513915</v>
      </c>
      <c r="R271" s="149">
        <f t="shared" si="42"/>
        <v>507703.54143848119</v>
      </c>
      <c r="S271" s="187">
        <v>45165</v>
      </c>
      <c r="X271" s="149">
        <f t="shared" si="43"/>
        <v>6138</v>
      </c>
      <c r="Y271" s="57">
        <f t="shared" si="44"/>
        <v>-5098.1037787513915</v>
      </c>
      <c r="Z271" s="193">
        <f t="shared" si="45"/>
        <v>-501565.54143848119</v>
      </c>
    </row>
    <row r="272" spans="14:26" x14ac:dyDescent="0.2">
      <c r="N272" s="56">
        <v>273</v>
      </c>
      <c r="O272" s="191" t="str">
        <f t="shared" si="40"/>
        <v>NL25</v>
      </c>
      <c r="P272" s="57">
        <f t="shared" si="41"/>
        <v>41.99753559693319</v>
      </c>
      <c r="Q272" s="192">
        <f t="shared" si="39"/>
        <v>5140.1013143483251</v>
      </c>
      <c r="R272" s="149">
        <f t="shared" si="42"/>
        <v>509570.09857612266</v>
      </c>
      <c r="S272" s="187">
        <v>45166</v>
      </c>
      <c r="X272" s="149">
        <f t="shared" si="43"/>
        <v>6138</v>
      </c>
      <c r="Y272" s="57">
        <f t="shared" si="44"/>
        <v>-5140.1013143483251</v>
      </c>
      <c r="Z272" s="193">
        <f t="shared" si="45"/>
        <v>-503432.09857612266</v>
      </c>
    </row>
    <row r="273" spans="14:26" x14ac:dyDescent="0.2">
      <c r="N273" s="56">
        <v>274</v>
      </c>
      <c r="O273" s="191" t="str">
        <f t="shared" si="40"/>
        <v>NL25</v>
      </c>
      <c r="P273" s="57">
        <f t="shared" si="41"/>
        <v>41.99753559693319</v>
      </c>
      <c r="Q273" s="192">
        <f t="shared" si="39"/>
        <v>5182.0988499452587</v>
      </c>
      <c r="R273" s="149">
        <f t="shared" si="42"/>
        <v>511436.65571376414</v>
      </c>
      <c r="S273" s="187">
        <v>45167</v>
      </c>
      <c r="X273" s="149">
        <f t="shared" si="43"/>
        <v>6138</v>
      </c>
      <c r="Y273" s="57">
        <f t="shared" si="44"/>
        <v>-5182.0988499452587</v>
      </c>
      <c r="Z273" s="193">
        <f t="shared" si="45"/>
        <v>-505298.65571376414</v>
      </c>
    </row>
    <row r="274" spans="14:26" x14ac:dyDescent="0.2">
      <c r="N274" s="56">
        <v>275</v>
      </c>
      <c r="O274" s="191" t="str">
        <f t="shared" si="40"/>
        <v>NL25</v>
      </c>
      <c r="P274" s="57">
        <f t="shared" si="41"/>
        <v>41.99753559693319</v>
      </c>
      <c r="Q274" s="192">
        <f t="shared" si="39"/>
        <v>5224.0963855421924</v>
      </c>
      <c r="R274" s="149">
        <f t="shared" si="42"/>
        <v>513303.21285140561</v>
      </c>
      <c r="S274" s="187">
        <v>45168</v>
      </c>
      <c r="X274" s="149">
        <f t="shared" si="43"/>
        <v>6138</v>
      </c>
      <c r="Y274" s="57">
        <f t="shared" si="44"/>
        <v>-5224.0963855421924</v>
      </c>
      <c r="Z274" s="193">
        <f t="shared" si="45"/>
        <v>-507165.21285140561</v>
      </c>
    </row>
    <row r="275" spans="14:26" x14ac:dyDescent="0.2">
      <c r="N275" s="56">
        <v>276</v>
      </c>
      <c r="O275" s="191" t="str">
        <f t="shared" si="40"/>
        <v>NL25</v>
      </c>
      <c r="P275" s="57">
        <f t="shared" si="41"/>
        <v>41.99753559693319</v>
      </c>
      <c r="Q275" s="192">
        <f t="shared" ref="Q275:Q338" si="46">Q274+P275</f>
        <v>5266.093921139126</v>
      </c>
      <c r="R275" s="149">
        <f t="shared" si="42"/>
        <v>515169.76998904708</v>
      </c>
      <c r="S275" s="187">
        <v>45169</v>
      </c>
      <c r="X275" s="149">
        <f t="shared" si="43"/>
        <v>6138</v>
      </c>
      <c r="Y275" s="57">
        <f t="shared" si="44"/>
        <v>-5266.093921139126</v>
      </c>
      <c r="Z275" s="193">
        <f t="shared" si="45"/>
        <v>-509031.76998904708</v>
      </c>
    </row>
    <row r="276" spans="14:26" x14ac:dyDescent="0.2">
      <c r="N276" s="56">
        <v>277</v>
      </c>
      <c r="O276" s="191" t="str">
        <f t="shared" si="40"/>
        <v>NL25</v>
      </c>
      <c r="P276" s="57">
        <f t="shared" si="41"/>
        <v>41.99753559693319</v>
      </c>
      <c r="Q276" s="192">
        <f t="shared" si="46"/>
        <v>5308.0914567360596</v>
      </c>
      <c r="R276" s="149">
        <f t="shared" si="42"/>
        <v>517036.32712668856</v>
      </c>
      <c r="S276" s="187">
        <v>45170</v>
      </c>
      <c r="X276" s="149">
        <f t="shared" si="43"/>
        <v>6138</v>
      </c>
      <c r="Y276" s="57">
        <f t="shared" si="44"/>
        <v>-5308.0914567360596</v>
      </c>
      <c r="Z276" s="193">
        <f t="shared" si="45"/>
        <v>-510898.32712668856</v>
      </c>
    </row>
    <row r="277" spans="14:26" x14ac:dyDescent="0.2">
      <c r="N277" s="56">
        <v>278</v>
      </c>
      <c r="O277" s="191" t="str">
        <f t="shared" si="40"/>
        <v>NL25</v>
      </c>
      <c r="P277" s="57">
        <f t="shared" si="41"/>
        <v>41.99753559693319</v>
      </c>
      <c r="Q277" s="192">
        <f t="shared" si="46"/>
        <v>5350.0889923329933</v>
      </c>
      <c r="R277" s="149">
        <f t="shared" si="42"/>
        <v>518902.88426433009</v>
      </c>
      <c r="S277" s="187">
        <v>45171</v>
      </c>
      <c r="X277" s="149">
        <f t="shared" si="43"/>
        <v>6138</v>
      </c>
      <c r="Y277" s="57">
        <f t="shared" si="44"/>
        <v>-5350.0889923329933</v>
      </c>
      <c r="Z277" s="193">
        <f t="shared" si="45"/>
        <v>-512764.88426433009</v>
      </c>
    </row>
    <row r="278" spans="14:26" x14ac:dyDescent="0.2">
      <c r="N278" s="56">
        <v>279</v>
      </c>
      <c r="O278" s="191" t="str">
        <f t="shared" si="40"/>
        <v>NL25</v>
      </c>
      <c r="P278" s="57">
        <f t="shared" si="41"/>
        <v>41.99753559693319</v>
      </c>
      <c r="Q278" s="192">
        <f t="shared" si="46"/>
        <v>5392.0865279299269</v>
      </c>
      <c r="R278" s="149">
        <f t="shared" si="42"/>
        <v>520769.44140197156</v>
      </c>
      <c r="S278" s="187">
        <v>45172</v>
      </c>
      <c r="X278" s="149">
        <f t="shared" si="43"/>
        <v>6138</v>
      </c>
      <c r="Y278" s="57">
        <f t="shared" si="44"/>
        <v>-5392.0865279299269</v>
      </c>
      <c r="Z278" s="193">
        <f t="shared" si="45"/>
        <v>-514631.44140197156</v>
      </c>
    </row>
    <row r="279" spans="14:26" x14ac:dyDescent="0.2">
      <c r="N279" s="56">
        <v>280</v>
      </c>
      <c r="O279" s="191" t="str">
        <f t="shared" si="40"/>
        <v>NL25</v>
      </c>
      <c r="P279" s="57">
        <f t="shared" si="41"/>
        <v>41.99753559693319</v>
      </c>
      <c r="Q279" s="192">
        <f t="shared" si="46"/>
        <v>5434.0840635268605</v>
      </c>
      <c r="R279" s="149">
        <f t="shared" si="42"/>
        <v>522635.99853961304</v>
      </c>
      <c r="S279" s="187">
        <v>45173</v>
      </c>
      <c r="X279" s="149">
        <f t="shared" si="43"/>
        <v>6138</v>
      </c>
      <c r="Y279" s="57">
        <f t="shared" si="44"/>
        <v>-5434.0840635268605</v>
      </c>
      <c r="Z279" s="193">
        <f t="shared" si="45"/>
        <v>-516497.99853961304</v>
      </c>
    </row>
    <row r="280" spans="14:26" x14ac:dyDescent="0.2">
      <c r="N280" s="56">
        <v>281</v>
      </c>
      <c r="O280" s="191" t="str">
        <f t="shared" si="40"/>
        <v>NL25</v>
      </c>
      <c r="P280" s="57">
        <f t="shared" si="41"/>
        <v>41.99753559693319</v>
      </c>
      <c r="Q280" s="192">
        <f t="shared" si="46"/>
        <v>5476.0815991237941</v>
      </c>
      <c r="R280" s="149">
        <f t="shared" si="42"/>
        <v>524502.55567725445</v>
      </c>
      <c r="S280" s="187">
        <v>45174</v>
      </c>
      <c r="X280" s="149">
        <f t="shared" si="43"/>
        <v>6138</v>
      </c>
      <c r="Y280" s="57">
        <f t="shared" si="44"/>
        <v>-5476.0815991237941</v>
      </c>
      <c r="Z280" s="193">
        <f t="shared" si="45"/>
        <v>-518364.55567725445</v>
      </c>
    </row>
    <row r="281" spans="14:26" x14ac:dyDescent="0.2">
      <c r="N281" s="56">
        <v>282</v>
      </c>
      <c r="O281" s="191" t="str">
        <f t="shared" si="40"/>
        <v>NL25</v>
      </c>
      <c r="P281" s="57">
        <f t="shared" si="41"/>
        <v>41.99753559693319</v>
      </c>
      <c r="Q281" s="192">
        <f t="shared" si="46"/>
        <v>5518.0791347207278</v>
      </c>
      <c r="R281" s="149">
        <f t="shared" si="42"/>
        <v>526369.11281489593</v>
      </c>
      <c r="S281" s="187">
        <v>45175</v>
      </c>
      <c r="X281" s="149">
        <f t="shared" si="43"/>
        <v>6138</v>
      </c>
      <c r="Y281" s="57">
        <f t="shared" si="44"/>
        <v>-5518.0791347207278</v>
      </c>
      <c r="Z281" s="193">
        <f t="shared" si="45"/>
        <v>-520231.11281489593</v>
      </c>
    </row>
    <row r="282" spans="14:26" x14ac:dyDescent="0.2">
      <c r="N282" s="56">
        <v>283</v>
      </c>
      <c r="O282" s="191" t="str">
        <f t="shared" si="40"/>
        <v>NL25</v>
      </c>
      <c r="P282" s="57">
        <f t="shared" si="41"/>
        <v>41.99753559693319</v>
      </c>
      <c r="Q282" s="192">
        <f t="shared" si="46"/>
        <v>5560.0766703176614</v>
      </c>
      <c r="R282" s="149">
        <f t="shared" si="42"/>
        <v>528235.6699525374</v>
      </c>
      <c r="S282" s="187">
        <v>45176</v>
      </c>
      <c r="X282" s="149">
        <f t="shared" si="43"/>
        <v>6138</v>
      </c>
      <c r="Y282" s="57">
        <f t="shared" si="44"/>
        <v>-5560.0766703176614</v>
      </c>
      <c r="Z282" s="193">
        <f t="shared" si="45"/>
        <v>-522097.6699525374</v>
      </c>
    </row>
    <row r="283" spans="14:26" x14ac:dyDescent="0.2">
      <c r="N283" s="56">
        <v>284</v>
      </c>
      <c r="O283" s="191" t="str">
        <f t="shared" si="40"/>
        <v>NL25</v>
      </c>
      <c r="P283" s="57">
        <f t="shared" si="41"/>
        <v>41.99753559693319</v>
      </c>
      <c r="Q283" s="192">
        <f t="shared" si="46"/>
        <v>5602.074205914595</v>
      </c>
      <c r="R283" s="149">
        <f t="shared" si="42"/>
        <v>530102.22709017887</v>
      </c>
      <c r="S283" s="187">
        <v>45177</v>
      </c>
      <c r="X283" s="149">
        <f t="shared" si="43"/>
        <v>6138</v>
      </c>
      <c r="Y283" s="57">
        <f t="shared" si="44"/>
        <v>-5602.074205914595</v>
      </c>
      <c r="Z283" s="193">
        <f t="shared" si="45"/>
        <v>-523964.22709017887</v>
      </c>
    </row>
    <row r="284" spans="14:26" x14ac:dyDescent="0.2">
      <c r="N284" s="56">
        <v>285</v>
      </c>
      <c r="O284" s="191" t="str">
        <f t="shared" si="40"/>
        <v>NL25</v>
      </c>
      <c r="P284" s="57">
        <f t="shared" si="41"/>
        <v>41.99753559693319</v>
      </c>
      <c r="Q284" s="192">
        <f t="shared" si="46"/>
        <v>5644.0717415115287</v>
      </c>
      <c r="R284" s="149">
        <f t="shared" si="42"/>
        <v>531968.78422782035</v>
      </c>
      <c r="S284" s="187">
        <v>45178</v>
      </c>
      <c r="X284" s="149">
        <f t="shared" si="43"/>
        <v>6138</v>
      </c>
      <c r="Y284" s="57">
        <f t="shared" si="44"/>
        <v>-5644.0717415115287</v>
      </c>
      <c r="Z284" s="193">
        <f t="shared" si="45"/>
        <v>-525830.78422782035</v>
      </c>
    </row>
    <row r="285" spans="14:26" x14ac:dyDescent="0.2">
      <c r="N285" s="56">
        <v>286</v>
      </c>
      <c r="O285" s="191" t="str">
        <f t="shared" si="40"/>
        <v>NL25</v>
      </c>
      <c r="P285" s="57">
        <f t="shared" si="41"/>
        <v>41.99753559693319</v>
      </c>
      <c r="Q285" s="192">
        <f t="shared" si="46"/>
        <v>5686.0692771084623</v>
      </c>
      <c r="R285" s="149">
        <f t="shared" si="42"/>
        <v>533835.34136546182</v>
      </c>
      <c r="S285" s="187">
        <v>45179</v>
      </c>
      <c r="X285" s="149">
        <f t="shared" si="43"/>
        <v>6138</v>
      </c>
      <c r="Y285" s="57">
        <f t="shared" si="44"/>
        <v>-5686.0692771084623</v>
      </c>
      <c r="Z285" s="193">
        <f t="shared" si="45"/>
        <v>-527697.34136546182</v>
      </c>
    </row>
    <row r="286" spans="14:26" x14ac:dyDescent="0.2">
      <c r="N286" s="56">
        <v>287</v>
      </c>
      <c r="O286" s="191" t="str">
        <f t="shared" si="40"/>
        <v>NL25</v>
      </c>
      <c r="P286" s="57">
        <f t="shared" si="41"/>
        <v>41.99753559693319</v>
      </c>
      <c r="Q286" s="192">
        <f t="shared" si="46"/>
        <v>5728.0668127053959</v>
      </c>
      <c r="R286" s="149">
        <f t="shared" si="42"/>
        <v>535701.89850310329</v>
      </c>
      <c r="S286" s="187">
        <v>45180</v>
      </c>
      <c r="X286" s="149">
        <f t="shared" si="43"/>
        <v>6138</v>
      </c>
      <c r="Y286" s="57">
        <f t="shared" si="44"/>
        <v>-5728.0668127053959</v>
      </c>
      <c r="Z286" s="193">
        <f t="shared" si="45"/>
        <v>-529563.89850310329</v>
      </c>
    </row>
    <row r="287" spans="14:26" x14ac:dyDescent="0.2">
      <c r="N287" s="56">
        <v>288</v>
      </c>
      <c r="O287" s="191" t="str">
        <f t="shared" si="40"/>
        <v>NL25</v>
      </c>
      <c r="P287" s="57">
        <f t="shared" si="41"/>
        <v>41.99753559693319</v>
      </c>
      <c r="Q287" s="192">
        <f t="shared" si="46"/>
        <v>5770.0643483023296</v>
      </c>
      <c r="R287" s="149">
        <f t="shared" si="42"/>
        <v>537568.45564074477</v>
      </c>
      <c r="S287" s="187">
        <v>45181</v>
      </c>
      <c r="X287" s="149">
        <f t="shared" si="43"/>
        <v>6138</v>
      </c>
      <c r="Y287" s="57">
        <f t="shared" si="44"/>
        <v>-5770.0643483023296</v>
      </c>
      <c r="Z287" s="193">
        <f t="shared" si="45"/>
        <v>-531430.45564074477</v>
      </c>
    </row>
    <row r="288" spans="14:26" x14ac:dyDescent="0.2">
      <c r="N288" s="56">
        <v>289</v>
      </c>
      <c r="O288" s="191" t="str">
        <f t="shared" si="40"/>
        <v>NL25</v>
      </c>
      <c r="P288" s="57">
        <f t="shared" si="41"/>
        <v>41.99753559693319</v>
      </c>
      <c r="Q288" s="192">
        <f t="shared" si="46"/>
        <v>5812.0618838992632</v>
      </c>
      <c r="R288" s="149">
        <f t="shared" si="42"/>
        <v>539435.01277838624</v>
      </c>
      <c r="S288" s="187">
        <v>45182</v>
      </c>
      <c r="X288" s="149">
        <f t="shared" si="43"/>
        <v>6138</v>
      </c>
      <c r="Y288" s="57">
        <f t="shared" si="44"/>
        <v>-5812.0618838992632</v>
      </c>
      <c r="Z288" s="193">
        <f t="shared" si="45"/>
        <v>-533297.01277838624</v>
      </c>
    </row>
    <row r="289" spans="14:26" x14ac:dyDescent="0.2">
      <c r="N289" s="56">
        <v>290</v>
      </c>
      <c r="O289" s="191" t="str">
        <f t="shared" si="40"/>
        <v>NL25</v>
      </c>
      <c r="P289" s="57">
        <f t="shared" si="41"/>
        <v>41.99753559693319</v>
      </c>
      <c r="Q289" s="192">
        <f t="shared" si="46"/>
        <v>5854.0594194961968</v>
      </c>
      <c r="R289" s="149">
        <f t="shared" si="42"/>
        <v>541301.56991602771</v>
      </c>
      <c r="S289" s="187">
        <v>45183</v>
      </c>
      <c r="X289" s="149">
        <f t="shared" si="43"/>
        <v>6138</v>
      </c>
      <c r="Y289" s="57">
        <f t="shared" si="44"/>
        <v>-5854.0594194961968</v>
      </c>
      <c r="Z289" s="193">
        <f t="shared" si="45"/>
        <v>-535163.56991602771</v>
      </c>
    </row>
    <row r="290" spans="14:26" x14ac:dyDescent="0.2">
      <c r="N290" s="56">
        <v>291</v>
      </c>
      <c r="O290" s="191" t="str">
        <f t="shared" si="40"/>
        <v>NL25</v>
      </c>
      <c r="P290" s="57">
        <f t="shared" si="41"/>
        <v>41.99753559693319</v>
      </c>
      <c r="Q290" s="192">
        <f t="shared" si="46"/>
        <v>5896.0569550931305</v>
      </c>
      <c r="R290" s="149">
        <f t="shared" si="42"/>
        <v>543168.12705366919</v>
      </c>
      <c r="S290" s="187">
        <v>45184</v>
      </c>
      <c r="X290" s="149">
        <f t="shared" si="43"/>
        <v>6138</v>
      </c>
      <c r="Y290" s="57">
        <f t="shared" si="44"/>
        <v>-5896.0569550931305</v>
      </c>
      <c r="Z290" s="193">
        <f t="shared" si="45"/>
        <v>-537030.12705366919</v>
      </c>
    </row>
    <row r="291" spans="14:26" x14ac:dyDescent="0.2">
      <c r="N291" s="56">
        <v>292</v>
      </c>
      <c r="O291" s="191" t="str">
        <f t="shared" si="40"/>
        <v>NL25</v>
      </c>
      <c r="P291" s="57">
        <f t="shared" si="41"/>
        <v>41.99753559693319</v>
      </c>
      <c r="Q291" s="192">
        <f t="shared" si="46"/>
        <v>5938.0544906900641</v>
      </c>
      <c r="R291" s="149">
        <f t="shared" si="42"/>
        <v>545034.68419131066</v>
      </c>
      <c r="S291" s="187">
        <v>45185</v>
      </c>
      <c r="X291" s="149">
        <f t="shared" si="43"/>
        <v>6138</v>
      </c>
      <c r="Y291" s="57">
        <f t="shared" si="44"/>
        <v>-5938.0544906900641</v>
      </c>
      <c r="Z291" s="193">
        <f t="shared" si="45"/>
        <v>-538896.68419131066</v>
      </c>
    </row>
    <row r="292" spans="14:26" x14ac:dyDescent="0.2">
      <c r="N292" s="56">
        <v>293</v>
      </c>
      <c r="O292" s="191" t="str">
        <f t="shared" si="40"/>
        <v>NL25</v>
      </c>
      <c r="P292" s="57">
        <f t="shared" si="41"/>
        <v>41.99753559693319</v>
      </c>
      <c r="Q292" s="192">
        <f t="shared" si="46"/>
        <v>5980.0520262869977</v>
      </c>
      <c r="R292" s="149">
        <f t="shared" si="42"/>
        <v>546901.24132895214</v>
      </c>
      <c r="S292" s="187">
        <v>45186</v>
      </c>
      <c r="X292" s="149">
        <f t="shared" si="43"/>
        <v>6138</v>
      </c>
      <c r="Y292" s="57">
        <f t="shared" si="44"/>
        <v>-5980.0520262869977</v>
      </c>
      <c r="Z292" s="193">
        <f t="shared" si="45"/>
        <v>-540763.24132895214</v>
      </c>
    </row>
    <row r="293" spans="14:26" x14ac:dyDescent="0.2">
      <c r="N293" s="56">
        <v>294</v>
      </c>
      <c r="O293" s="191" t="str">
        <f t="shared" si="40"/>
        <v>NL25</v>
      </c>
      <c r="P293" s="57">
        <f t="shared" si="41"/>
        <v>41.99753559693319</v>
      </c>
      <c r="Q293" s="192">
        <f t="shared" si="46"/>
        <v>6022.0495618839313</v>
      </c>
      <c r="R293" s="149">
        <f t="shared" si="42"/>
        <v>548767.79846659361</v>
      </c>
      <c r="S293" s="187">
        <v>45187</v>
      </c>
      <c r="X293" s="149">
        <f t="shared" si="43"/>
        <v>6138</v>
      </c>
      <c r="Y293" s="57">
        <f t="shared" si="44"/>
        <v>-6022.0495618839313</v>
      </c>
      <c r="Z293" s="193">
        <f t="shared" si="45"/>
        <v>-542629.79846659361</v>
      </c>
    </row>
    <row r="294" spans="14:26" x14ac:dyDescent="0.2">
      <c r="N294" s="56">
        <v>295</v>
      </c>
      <c r="O294" s="191" t="str">
        <f t="shared" si="40"/>
        <v>NL25</v>
      </c>
      <c r="P294" s="57">
        <f t="shared" si="41"/>
        <v>41.99753559693319</v>
      </c>
      <c r="Q294" s="192">
        <f t="shared" si="46"/>
        <v>6064.047097480865</v>
      </c>
      <c r="R294" s="149">
        <f t="shared" si="42"/>
        <v>550634.35560423508</v>
      </c>
      <c r="S294" s="187">
        <v>45188</v>
      </c>
      <c r="X294" s="149">
        <f t="shared" si="43"/>
        <v>6138</v>
      </c>
      <c r="Y294" s="57">
        <f t="shared" si="44"/>
        <v>-6064.047097480865</v>
      </c>
      <c r="Z294" s="193">
        <f t="shared" si="45"/>
        <v>-544496.35560423508</v>
      </c>
    </row>
    <row r="295" spans="14:26" x14ac:dyDescent="0.2">
      <c r="N295" s="56">
        <v>296</v>
      </c>
      <c r="O295" s="191" t="str">
        <f t="shared" si="40"/>
        <v>NL25</v>
      </c>
      <c r="P295" s="57">
        <f t="shared" si="41"/>
        <v>41.99753559693319</v>
      </c>
      <c r="Q295" s="192">
        <f t="shared" si="46"/>
        <v>6106.0446330777986</v>
      </c>
      <c r="R295" s="149">
        <f t="shared" si="42"/>
        <v>552500.91274187656</v>
      </c>
      <c r="S295" s="187">
        <v>45189</v>
      </c>
      <c r="X295" s="149">
        <f t="shared" si="43"/>
        <v>6138</v>
      </c>
      <c r="Y295" s="57">
        <f t="shared" si="44"/>
        <v>-6106.0446330777986</v>
      </c>
      <c r="Z295" s="193">
        <f t="shared" si="45"/>
        <v>-546362.91274187656</v>
      </c>
    </row>
    <row r="296" spans="14:26" x14ac:dyDescent="0.2">
      <c r="N296" s="56">
        <v>297</v>
      </c>
      <c r="O296" s="191" t="str">
        <f t="shared" si="40"/>
        <v>NL25</v>
      </c>
      <c r="P296" s="57">
        <f t="shared" si="41"/>
        <v>41.99753559693319</v>
      </c>
      <c r="Q296" s="192">
        <f t="shared" si="46"/>
        <v>6148.0421686747322</v>
      </c>
      <c r="R296" s="149">
        <f t="shared" si="42"/>
        <v>554367.46987951803</v>
      </c>
      <c r="S296" s="187">
        <v>45190</v>
      </c>
      <c r="X296" s="149">
        <f t="shared" si="43"/>
        <v>6138</v>
      </c>
      <c r="Y296" s="57">
        <f t="shared" si="44"/>
        <v>-6148.0421686747322</v>
      </c>
      <c r="Z296" s="193">
        <f t="shared" si="45"/>
        <v>-548229.46987951803</v>
      </c>
    </row>
    <row r="297" spans="14:26" x14ac:dyDescent="0.2">
      <c r="N297" s="56">
        <v>298</v>
      </c>
      <c r="O297" s="191" t="str">
        <f t="shared" si="40"/>
        <v>NL25</v>
      </c>
      <c r="P297" s="57">
        <f t="shared" si="41"/>
        <v>41.99753559693319</v>
      </c>
      <c r="Q297" s="192">
        <f t="shared" si="46"/>
        <v>6190.0397042716659</v>
      </c>
      <c r="R297" s="149">
        <f t="shared" si="42"/>
        <v>556234.0270171595</v>
      </c>
      <c r="S297" s="187">
        <v>45191</v>
      </c>
      <c r="X297" s="149">
        <f t="shared" si="43"/>
        <v>6138</v>
      </c>
      <c r="Y297" s="57">
        <f t="shared" si="44"/>
        <v>-6190.0397042716659</v>
      </c>
      <c r="Z297" s="193">
        <f t="shared" si="45"/>
        <v>-550096.0270171595</v>
      </c>
    </row>
    <row r="298" spans="14:26" x14ac:dyDescent="0.2">
      <c r="N298" s="56">
        <v>299</v>
      </c>
      <c r="O298" s="191" t="str">
        <f t="shared" si="40"/>
        <v>NL25</v>
      </c>
      <c r="P298" s="57">
        <f t="shared" si="41"/>
        <v>41.99753559693319</v>
      </c>
      <c r="Q298" s="192">
        <f t="shared" si="46"/>
        <v>6232.0372398685995</v>
      </c>
      <c r="R298" s="149">
        <f t="shared" si="42"/>
        <v>558100.58415480109</v>
      </c>
      <c r="S298" s="187">
        <v>45192</v>
      </c>
      <c r="X298" s="149">
        <f t="shared" si="43"/>
        <v>6138</v>
      </c>
      <c r="Y298" s="57">
        <f t="shared" si="44"/>
        <v>-6232.0372398685995</v>
      </c>
      <c r="Z298" s="193">
        <f t="shared" si="45"/>
        <v>-551962.58415480109</v>
      </c>
    </row>
    <row r="299" spans="14:26" x14ac:dyDescent="0.2">
      <c r="N299" s="56">
        <v>300</v>
      </c>
      <c r="O299" s="191" t="str">
        <f t="shared" si="40"/>
        <v>NL25</v>
      </c>
      <c r="P299" s="57">
        <f t="shared" si="41"/>
        <v>41.99753559693319</v>
      </c>
      <c r="Q299" s="192">
        <f t="shared" si="46"/>
        <v>6274.0347754655331</v>
      </c>
      <c r="R299" s="149">
        <f t="shared" si="42"/>
        <v>559967.14129244257</v>
      </c>
      <c r="S299" s="187">
        <v>45193</v>
      </c>
      <c r="X299" s="149">
        <f t="shared" si="43"/>
        <v>6138</v>
      </c>
      <c r="Y299" s="57">
        <f t="shared" si="44"/>
        <v>-6274.0347754655331</v>
      </c>
      <c r="Z299" s="193">
        <f t="shared" si="45"/>
        <v>-553829.14129244257</v>
      </c>
    </row>
    <row r="300" spans="14:26" x14ac:dyDescent="0.2">
      <c r="N300" s="56">
        <v>301</v>
      </c>
      <c r="O300" s="191" t="str">
        <f t="shared" si="40"/>
        <v>NL25</v>
      </c>
      <c r="P300" s="57">
        <f t="shared" si="41"/>
        <v>41.99753559693319</v>
      </c>
      <c r="Q300" s="192">
        <f t="shared" si="46"/>
        <v>6316.0323110624668</v>
      </c>
      <c r="R300" s="149">
        <f t="shared" si="42"/>
        <v>561833.69843008404</v>
      </c>
      <c r="S300" s="187">
        <v>45194</v>
      </c>
      <c r="X300" s="149">
        <f t="shared" si="43"/>
        <v>6138</v>
      </c>
      <c r="Y300" s="57">
        <f t="shared" si="44"/>
        <v>-6316.0323110624668</v>
      </c>
      <c r="Z300" s="193">
        <f t="shared" si="45"/>
        <v>-555695.69843008404</v>
      </c>
    </row>
    <row r="301" spans="14:26" x14ac:dyDescent="0.2">
      <c r="N301" s="56">
        <v>302</v>
      </c>
      <c r="O301" s="191" t="str">
        <f t="shared" si="40"/>
        <v>NL25</v>
      </c>
      <c r="P301" s="57">
        <f t="shared" si="41"/>
        <v>41.99753559693319</v>
      </c>
      <c r="Q301" s="192">
        <f t="shared" si="46"/>
        <v>6358.0298466594004</v>
      </c>
      <c r="R301" s="149">
        <f t="shared" si="42"/>
        <v>563700.25556772551</v>
      </c>
      <c r="S301" s="187">
        <v>45195</v>
      </c>
      <c r="X301" s="149">
        <f t="shared" si="43"/>
        <v>6138</v>
      </c>
      <c r="Y301" s="57">
        <f t="shared" si="44"/>
        <v>-6358.0298466594004</v>
      </c>
      <c r="Z301" s="193">
        <f t="shared" si="45"/>
        <v>-557562.25556772551</v>
      </c>
    </row>
    <row r="302" spans="14:26" x14ac:dyDescent="0.2">
      <c r="N302" s="56">
        <v>303</v>
      </c>
      <c r="O302" s="191" t="str">
        <f t="shared" si="40"/>
        <v>NL25</v>
      </c>
      <c r="P302" s="57">
        <f t="shared" si="41"/>
        <v>41.99753559693319</v>
      </c>
      <c r="Q302" s="192">
        <f t="shared" si="46"/>
        <v>6400.027382256334</v>
      </c>
      <c r="R302" s="149">
        <f t="shared" si="42"/>
        <v>565566.81270536699</v>
      </c>
      <c r="S302" s="187">
        <v>45196</v>
      </c>
      <c r="X302" s="149">
        <f t="shared" si="43"/>
        <v>6138</v>
      </c>
      <c r="Y302" s="57">
        <f t="shared" si="44"/>
        <v>-6400.027382256334</v>
      </c>
      <c r="Z302" s="193">
        <f t="shared" si="45"/>
        <v>-559428.81270536699</v>
      </c>
    </row>
    <row r="303" spans="14:26" x14ac:dyDescent="0.2">
      <c r="N303" s="56">
        <v>304</v>
      </c>
      <c r="O303" s="191" t="str">
        <f t="shared" si="40"/>
        <v>NL25</v>
      </c>
      <c r="P303" s="57">
        <f t="shared" si="41"/>
        <v>41.99753559693319</v>
      </c>
      <c r="Q303" s="192">
        <f t="shared" si="46"/>
        <v>6442.0249178532677</v>
      </c>
      <c r="R303" s="149">
        <f t="shared" si="42"/>
        <v>567433.36984300846</v>
      </c>
      <c r="S303" s="187">
        <v>45197</v>
      </c>
      <c r="X303" s="149">
        <f t="shared" si="43"/>
        <v>6138</v>
      </c>
      <c r="Y303" s="57">
        <f t="shared" si="44"/>
        <v>-6442.0249178532677</v>
      </c>
      <c r="Z303" s="193">
        <f t="shared" si="45"/>
        <v>-561295.36984300846</v>
      </c>
    </row>
    <row r="304" spans="14:26" x14ac:dyDescent="0.2">
      <c r="N304" s="56">
        <v>305</v>
      </c>
      <c r="O304" s="191" t="str">
        <f t="shared" si="40"/>
        <v>NL25</v>
      </c>
      <c r="P304" s="57">
        <f t="shared" si="41"/>
        <v>41.99753559693319</v>
      </c>
      <c r="Q304" s="192">
        <f t="shared" si="46"/>
        <v>6484.0224534502013</v>
      </c>
      <c r="R304" s="149">
        <f t="shared" si="42"/>
        <v>569299.92698064994</v>
      </c>
      <c r="S304" s="187">
        <v>45198</v>
      </c>
      <c r="X304" s="149">
        <f t="shared" si="43"/>
        <v>6138</v>
      </c>
      <c r="Y304" s="57">
        <f t="shared" si="44"/>
        <v>-6484.0224534502013</v>
      </c>
      <c r="Z304" s="193">
        <f t="shared" si="45"/>
        <v>-563161.92698064994</v>
      </c>
    </row>
    <row r="305" spans="14:26" x14ac:dyDescent="0.2">
      <c r="N305" s="56">
        <v>306</v>
      </c>
      <c r="O305" s="191" t="str">
        <f t="shared" si="40"/>
        <v>NL25</v>
      </c>
      <c r="P305" s="57">
        <f t="shared" si="41"/>
        <v>41.99753559693319</v>
      </c>
      <c r="Q305" s="192">
        <f t="shared" si="46"/>
        <v>6526.0199890471349</v>
      </c>
      <c r="R305" s="149">
        <f t="shared" si="42"/>
        <v>571166.48411829141</v>
      </c>
      <c r="S305" s="187">
        <v>45199</v>
      </c>
      <c r="X305" s="149">
        <f t="shared" si="43"/>
        <v>6138</v>
      </c>
      <c r="Y305" s="57">
        <f t="shared" si="44"/>
        <v>-6526.0199890471349</v>
      </c>
      <c r="Z305" s="193">
        <f t="shared" si="45"/>
        <v>-565028.48411829141</v>
      </c>
    </row>
    <row r="306" spans="14:26" x14ac:dyDescent="0.2">
      <c r="N306" s="56">
        <v>307</v>
      </c>
      <c r="O306" s="191" t="str">
        <f t="shared" si="40"/>
        <v>NL25</v>
      </c>
      <c r="P306" s="57">
        <f t="shared" si="41"/>
        <v>41.99753559693319</v>
      </c>
      <c r="Q306" s="192">
        <f t="shared" si="46"/>
        <v>6568.0175246440685</v>
      </c>
      <c r="R306" s="149">
        <f t="shared" si="42"/>
        <v>573033.04125593288</v>
      </c>
      <c r="S306" s="187">
        <v>45200</v>
      </c>
      <c r="X306" s="149">
        <f t="shared" si="43"/>
        <v>6138</v>
      </c>
      <c r="Y306" s="57">
        <f t="shared" si="44"/>
        <v>-6568.0175246440685</v>
      </c>
      <c r="Z306" s="193">
        <f t="shared" si="45"/>
        <v>-566895.04125593288</v>
      </c>
    </row>
    <row r="307" spans="14:26" x14ac:dyDescent="0.2">
      <c r="N307" s="56">
        <v>308</v>
      </c>
      <c r="O307" s="191" t="str">
        <f t="shared" si="40"/>
        <v>NL25</v>
      </c>
      <c r="P307" s="57">
        <f t="shared" si="41"/>
        <v>41.99753559693319</v>
      </c>
      <c r="Q307" s="192">
        <f t="shared" si="46"/>
        <v>6610.0150602410022</v>
      </c>
      <c r="R307" s="149">
        <f t="shared" si="42"/>
        <v>574899.59839357436</v>
      </c>
      <c r="S307" s="187">
        <v>45201</v>
      </c>
      <c r="X307" s="149">
        <f t="shared" si="43"/>
        <v>6138</v>
      </c>
      <c r="Y307" s="57">
        <f t="shared" si="44"/>
        <v>-6610.0150602410022</v>
      </c>
      <c r="Z307" s="193">
        <f t="shared" si="45"/>
        <v>-568761.59839357436</v>
      </c>
    </row>
    <row r="308" spans="14:26" x14ac:dyDescent="0.2">
      <c r="N308" s="56">
        <v>309</v>
      </c>
      <c r="O308" s="191" t="str">
        <f t="shared" si="40"/>
        <v>NL25</v>
      </c>
      <c r="P308" s="57">
        <f t="shared" si="41"/>
        <v>41.99753559693319</v>
      </c>
      <c r="Q308" s="192">
        <f t="shared" si="46"/>
        <v>6652.0125958379358</v>
      </c>
      <c r="R308" s="149">
        <f t="shared" si="42"/>
        <v>576766.15553121583</v>
      </c>
      <c r="S308" s="187">
        <v>45202</v>
      </c>
      <c r="X308" s="149">
        <f t="shared" si="43"/>
        <v>6138</v>
      </c>
      <c r="Y308" s="57">
        <f t="shared" si="44"/>
        <v>-6652.0125958379358</v>
      </c>
      <c r="Z308" s="193">
        <f t="shared" si="45"/>
        <v>-570628.15553121583</v>
      </c>
    </row>
    <row r="309" spans="14:26" x14ac:dyDescent="0.2">
      <c r="N309" s="56">
        <v>310</v>
      </c>
      <c r="O309" s="191" t="str">
        <f t="shared" si="40"/>
        <v>NL25</v>
      </c>
      <c r="P309" s="57">
        <f t="shared" si="41"/>
        <v>41.99753559693319</v>
      </c>
      <c r="Q309" s="192">
        <f t="shared" si="46"/>
        <v>6694.0101314348694</v>
      </c>
      <c r="R309" s="149">
        <f t="shared" si="42"/>
        <v>578632.7126688573</v>
      </c>
      <c r="S309" s="187">
        <v>45203</v>
      </c>
      <c r="X309" s="149">
        <f t="shared" si="43"/>
        <v>6138</v>
      </c>
      <c r="Y309" s="57">
        <f t="shared" si="44"/>
        <v>-6694.0101314348694</v>
      </c>
      <c r="Z309" s="193">
        <f t="shared" si="45"/>
        <v>-572494.7126688573</v>
      </c>
    </row>
    <row r="310" spans="14:26" x14ac:dyDescent="0.2">
      <c r="N310" s="56">
        <v>311</v>
      </c>
      <c r="O310" s="191" t="str">
        <f t="shared" si="40"/>
        <v>NL25</v>
      </c>
      <c r="P310" s="57">
        <f t="shared" si="41"/>
        <v>41.99753559693319</v>
      </c>
      <c r="Q310" s="192">
        <f t="shared" si="46"/>
        <v>6736.0076670318031</v>
      </c>
      <c r="R310" s="149">
        <f t="shared" si="42"/>
        <v>580499.26980649878</v>
      </c>
      <c r="S310" s="187">
        <v>45204</v>
      </c>
      <c r="X310" s="149">
        <f t="shared" si="43"/>
        <v>6138</v>
      </c>
      <c r="Y310" s="57">
        <f t="shared" si="44"/>
        <v>-6736.0076670318031</v>
      </c>
      <c r="Z310" s="193">
        <f t="shared" si="45"/>
        <v>-574361.26980649878</v>
      </c>
    </row>
    <row r="311" spans="14:26" x14ac:dyDescent="0.2">
      <c r="N311" s="56">
        <v>312</v>
      </c>
      <c r="O311" s="191" t="str">
        <f t="shared" si="40"/>
        <v>NL25</v>
      </c>
      <c r="P311" s="57">
        <f t="shared" si="41"/>
        <v>41.99753559693319</v>
      </c>
      <c r="Q311" s="192">
        <f t="shared" si="46"/>
        <v>6778.0052026287367</v>
      </c>
      <c r="R311" s="149">
        <f t="shared" si="42"/>
        <v>582365.82694414025</v>
      </c>
      <c r="S311" s="187">
        <v>45205</v>
      </c>
      <c r="X311" s="149">
        <f t="shared" si="43"/>
        <v>6138</v>
      </c>
      <c r="Y311" s="57">
        <f t="shared" si="44"/>
        <v>-6778.0052026287367</v>
      </c>
      <c r="Z311" s="193">
        <f t="shared" si="45"/>
        <v>-576227.82694414025</v>
      </c>
    </row>
    <row r="312" spans="14:26" x14ac:dyDescent="0.2">
      <c r="N312" s="56">
        <v>313</v>
      </c>
      <c r="O312" s="191" t="str">
        <f t="shared" si="40"/>
        <v>NL25</v>
      </c>
      <c r="P312" s="57">
        <f t="shared" si="41"/>
        <v>41.99753559693319</v>
      </c>
      <c r="Q312" s="192">
        <f t="shared" si="46"/>
        <v>6820.0027382256703</v>
      </c>
      <c r="R312" s="149">
        <f t="shared" si="42"/>
        <v>584232.38408178173</v>
      </c>
      <c r="S312" s="187">
        <v>45206</v>
      </c>
      <c r="X312" s="149">
        <f t="shared" si="43"/>
        <v>6138</v>
      </c>
      <c r="Y312" s="57">
        <f t="shared" si="44"/>
        <v>-6820.0027382256703</v>
      </c>
      <c r="Z312" s="193">
        <f t="shared" si="45"/>
        <v>-578094.38408178173</v>
      </c>
    </row>
    <row r="313" spans="14:26" x14ac:dyDescent="0.2">
      <c r="N313" s="56">
        <v>314</v>
      </c>
      <c r="O313" s="191" t="str">
        <f t="shared" si="40"/>
        <v>NL25</v>
      </c>
      <c r="P313" s="57">
        <f t="shared" si="41"/>
        <v>41.99753559693319</v>
      </c>
      <c r="Q313" s="192">
        <f t="shared" si="46"/>
        <v>6862.000273822604</v>
      </c>
      <c r="R313" s="149">
        <f t="shared" si="42"/>
        <v>586098.9412194232</v>
      </c>
      <c r="S313" s="187">
        <v>45207</v>
      </c>
      <c r="X313" s="149">
        <f t="shared" si="43"/>
        <v>6138</v>
      </c>
      <c r="Y313" s="57">
        <f t="shared" si="44"/>
        <v>-6862.000273822604</v>
      </c>
      <c r="Z313" s="193">
        <f t="shared" si="45"/>
        <v>-579960.9412194232</v>
      </c>
    </row>
    <row r="314" spans="14:26" x14ac:dyDescent="0.2">
      <c r="N314" s="56">
        <v>315</v>
      </c>
      <c r="O314" s="191" t="str">
        <f t="shared" si="40"/>
        <v>NL25</v>
      </c>
      <c r="P314" s="57">
        <f t="shared" si="41"/>
        <v>41.99753559693319</v>
      </c>
      <c r="Q314" s="192">
        <f t="shared" si="46"/>
        <v>6903.9978094195376</v>
      </c>
      <c r="R314" s="149">
        <f t="shared" si="42"/>
        <v>587965.49835706467</v>
      </c>
      <c r="S314" s="187">
        <v>45208</v>
      </c>
      <c r="X314" s="149">
        <f t="shared" si="43"/>
        <v>6138</v>
      </c>
      <c r="Y314" s="57">
        <f t="shared" si="44"/>
        <v>-6903.9978094195376</v>
      </c>
      <c r="Z314" s="193">
        <f t="shared" si="45"/>
        <v>-581827.49835706467</v>
      </c>
    </row>
    <row r="315" spans="14:26" x14ac:dyDescent="0.2">
      <c r="N315" s="56">
        <v>316</v>
      </c>
      <c r="O315" s="191" t="str">
        <f t="shared" si="40"/>
        <v>NL25</v>
      </c>
      <c r="P315" s="57">
        <f t="shared" si="41"/>
        <v>41.99753559693319</v>
      </c>
      <c r="Q315" s="192">
        <f t="shared" si="46"/>
        <v>6945.9953450164712</v>
      </c>
      <c r="R315" s="149">
        <f t="shared" si="42"/>
        <v>589832.05549470615</v>
      </c>
      <c r="S315" s="187">
        <v>45209</v>
      </c>
      <c r="X315" s="149">
        <f t="shared" si="43"/>
        <v>6138</v>
      </c>
      <c r="Y315" s="57">
        <f t="shared" si="44"/>
        <v>-6945.9953450164712</v>
      </c>
      <c r="Z315" s="193">
        <f t="shared" si="45"/>
        <v>-583694.05549470615</v>
      </c>
    </row>
    <row r="316" spans="14:26" x14ac:dyDescent="0.2">
      <c r="N316" s="56">
        <v>317</v>
      </c>
      <c r="O316" s="191" t="str">
        <f t="shared" si="40"/>
        <v>NL25</v>
      </c>
      <c r="P316" s="57">
        <f t="shared" si="41"/>
        <v>41.99753559693319</v>
      </c>
      <c r="Q316" s="192">
        <f t="shared" si="46"/>
        <v>6987.9928806134049</v>
      </c>
      <c r="R316" s="149">
        <f t="shared" si="42"/>
        <v>591698.61263234762</v>
      </c>
      <c r="S316" s="187">
        <v>45210</v>
      </c>
      <c r="X316" s="149">
        <f t="shared" si="43"/>
        <v>6138</v>
      </c>
      <c r="Y316" s="57">
        <f t="shared" si="44"/>
        <v>-6987.9928806134049</v>
      </c>
      <c r="Z316" s="193">
        <f t="shared" si="45"/>
        <v>-585560.61263234762</v>
      </c>
    </row>
    <row r="317" spans="14:26" x14ac:dyDescent="0.2">
      <c r="N317" s="56">
        <v>318</v>
      </c>
      <c r="O317" s="191" t="str">
        <f t="shared" si="40"/>
        <v>NL25</v>
      </c>
      <c r="P317" s="57">
        <f t="shared" si="41"/>
        <v>41.99753559693319</v>
      </c>
      <c r="Q317" s="192">
        <f t="shared" si="46"/>
        <v>7029.9904162103385</v>
      </c>
      <c r="R317" s="149">
        <f t="shared" si="42"/>
        <v>593565.16976998909</v>
      </c>
      <c r="S317" s="187">
        <v>45211</v>
      </c>
      <c r="X317" s="149">
        <f t="shared" si="43"/>
        <v>6138</v>
      </c>
      <c r="Y317" s="57">
        <f t="shared" si="44"/>
        <v>-7029.9904162103385</v>
      </c>
      <c r="Z317" s="193">
        <f t="shared" si="45"/>
        <v>-587427.16976998909</v>
      </c>
    </row>
    <row r="318" spans="14:26" x14ac:dyDescent="0.2">
      <c r="N318" s="56">
        <v>319</v>
      </c>
      <c r="O318" s="191" t="str">
        <f t="shared" si="40"/>
        <v>NL25</v>
      </c>
      <c r="P318" s="57">
        <f t="shared" si="41"/>
        <v>41.99753559693319</v>
      </c>
      <c r="Q318" s="192">
        <f t="shared" si="46"/>
        <v>7071.9879518072721</v>
      </c>
      <c r="R318" s="149">
        <f t="shared" si="42"/>
        <v>595431.72690763057</v>
      </c>
      <c r="S318" s="187">
        <v>45212</v>
      </c>
      <c r="X318" s="149">
        <f t="shared" si="43"/>
        <v>6138</v>
      </c>
      <c r="Y318" s="57">
        <f t="shared" si="44"/>
        <v>-7071.9879518072721</v>
      </c>
      <c r="Z318" s="193">
        <f t="shared" si="45"/>
        <v>-589293.72690763057</v>
      </c>
    </row>
    <row r="319" spans="14:26" x14ac:dyDescent="0.2">
      <c r="N319" s="56">
        <v>320</v>
      </c>
      <c r="O319" s="191" t="str">
        <f t="shared" si="40"/>
        <v>NL25</v>
      </c>
      <c r="P319" s="57">
        <f t="shared" si="41"/>
        <v>41.99753559693319</v>
      </c>
      <c r="Q319" s="192">
        <f t="shared" si="46"/>
        <v>7113.9854874042057</v>
      </c>
      <c r="R319" s="149">
        <f t="shared" si="42"/>
        <v>597298.28404527204</v>
      </c>
      <c r="S319" s="187">
        <v>45213</v>
      </c>
      <c r="X319" s="149">
        <f t="shared" si="43"/>
        <v>6138</v>
      </c>
      <c r="Y319" s="57">
        <f t="shared" si="44"/>
        <v>-7113.9854874042057</v>
      </c>
      <c r="Z319" s="193">
        <f t="shared" si="45"/>
        <v>-591160.28404527204</v>
      </c>
    </row>
    <row r="320" spans="14:26" x14ac:dyDescent="0.2">
      <c r="N320" s="56">
        <v>321</v>
      </c>
      <c r="O320" s="191" t="str">
        <f t="shared" ref="O320:O383" si="47">IF(N320&lt;$K$3,$A$3,IF(AND(N320&gt;$K$3,N320&lt;$K$4),$A$4,IF(AND(N320&gt;$K$4,N320&lt;$K$5),$A$5,IF(AND(N320&gt;$K$5,N320&lt;$K$6),$A$6,IF(AND(N320&gt;$K$6,N320&lt;$K$7),$A$7,IF(AND(N320&gt;$K$7,N320&lt;$K$8),$A$8,IF(AND(N320&gt;$K$8,N320&lt;$K$9),$A$9)))))))</f>
        <v>NL25</v>
      </c>
      <c r="P320" s="57">
        <f t="shared" si="41"/>
        <v>41.99753559693319</v>
      </c>
      <c r="Q320" s="192">
        <f t="shared" si="46"/>
        <v>7155.9830230011394</v>
      </c>
      <c r="R320" s="149">
        <f t="shared" si="42"/>
        <v>599164.84118291351</v>
      </c>
      <c r="S320" s="187">
        <v>45214</v>
      </c>
      <c r="X320" s="149">
        <f t="shared" si="43"/>
        <v>6138</v>
      </c>
      <c r="Y320" s="57">
        <f t="shared" si="44"/>
        <v>-7155.9830230011394</v>
      </c>
      <c r="Z320" s="193">
        <f t="shared" si="45"/>
        <v>-593026.84118291351</v>
      </c>
    </row>
    <row r="321" spans="14:26" x14ac:dyDescent="0.2">
      <c r="N321" s="56">
        <v>322</v>
      </c>
      <c r="O321" s="191" t="str">
        <f t="shared" si="47"/>
        <v>NL25</v>
      </c>
      <c r="P321" s="57">
        <f t="shared" ref="P321:P384" si="48">VLOOKUP(O321,$A$3:$L$9,12,0)</f>
        <v>41.99753559693319</v>
      </c>
      <c r="Q321" s="192">
        <f t="shared" si="46"/>
        <v>7197.980558598073</v>
      </c>
      <c r="R321" s="149">
        <f t="shared" si="42"/>
        <v>601031.39832055499</v>
      </c>
      <c r="S321" s="187">
        <v>45215</v>
      </c>
      <c r="X321" s="149">
        <f t="shared" si="43"/>
        <v>6138</v>
      </c>
      <c r="Y321" s="57">
        <f t="shared" si="44"/>
        <v>-7197.980558598073</v>
      </c>
      <c r="Z321" s="193">
        <f t="shared" si="45"/>
        <v>-594893.39832055499</v>
      </c>
    </row>
    <row r="322" spans="14:26" x14ac:dyDescent="0.2">
      <c r="N322" s="56">
        <v>323</v>
      </c>
      <c r="O322" s="191" t="str">
        <f t="shared" si="47"/>
        <v>NL25</v>
      </c>
      <c r="P322" s="57">
        <f t="shared" si="48"/>
        <v>41.99753559693319</v>
      </c>
      <c r="Q322" s="192">
        <f t="shared" si="46"/>
        <v>7239.9780941950066</v>
      </c>
      <c r="R322" s="149">
        <f t="shared" ref="R322:R385" si="49">$C$25*N322</f>
        <v>602897.95545819646</v>
      </c>
      <c r="S322" s="187">
        <v>45216</v>
      </c>
      <c r="X322" s="149">
        <f t="shared" si="43"/>
        <v>6138</v>
      </c>
      <c r="Y322" s="57">
        <f t="shared" si="44"/>
        <v>-7239.9780941950066</v>
      </c>
      <c r="Z322" s="193">
        <f t="shared" si="45"/>
        <v>-596759.95545819646</v>
      </c>
    </row>
    <row r="323" spans="14:26" x14ac:dyDescent="0.2">
      <c r="N323" s="56">
        <v>324</v>
      </c>
      <c r="O323" s="191" t="str">
        <f t="shared" si="47"/>
        <v>NL25</v>
      </c>
      <c r="P323" s="57">
        <f t="shared" si="48"/>
        <v>41.99753559693319</v>
      </c>
      <c r="Q323" s="192">
        <f t="shared" si="46"/>
        <v>7281.9756297919403</v>
      </c>
      <c r="R323" s="149">
        <f t="shared" si="49"/>
        <v>604764.51259583794</v>
      </c>
      <c r="S323" s="187">
        <v>45217</v>
      </c>
      <c r="X323" s="149">
        <f t="shared" si="43"/>
        <v>6138</v>
      </c>
      <c r="Y323" s="57">
        <f t="shared" si="44"/>
        <v>-7281.9756297919403</v>
      </c>
      <c r="Z323" s="193">
        <f t="shared" si="45"/>
        <v>-598626.51259583794</v>
      </c>
    </row>
    <row r="324" spans="14:26" x14ac:dyDescent="0.2">
      <c r="N324" s="56">
        <v>325</v>
      </c>
      <c r="O324" s="191" t="str">
        <f t="shared" si="47"/>
        <v>NL25</v>
      </c>
      <c r="P324" s="57">
        <f t="shared" si="48"/>
        <v>41.99753559693319</v>
      </c>
      <c r="Q324" s="192">
        <f t="shared" si="46"/>
        <v>7323.9731653888739</v>
      </c>
      <c r="R324" s="149">
        <f t="shared" si="49"/>
        <v>606631.06973347941</v>
      </c>
      <c r="S324" s="187">
        <v>45218</v>
      </c>
      <c r="X324" s="149">
        <f t="shared" si="43"/>
        <v>6138</v>
      </c>
      <c r="Y324" s="57">
        <f t="shared" si="44"/>
        <v>-7323.9731653888739</v>
      </c>
      <c r="Z324" s="193">
        <f t="shared" si="45"/>
        <v>-600493.06973347941</v>
      </c>
    </row>
    <row r="325" spans="14:26" x14ac:dyDescent="0.2">
      <c r="N325" s="56">
        <v>326</v>
      </c>
      <c r="O325" s="191" t="str">
        <f t="shared" si="47"/>
        <v>NL25</v>
      </c>
      <c r="P325" s="57">
        <f t="shared" si="48"/>
        <v>41.99753559693319</v>
      </c>
      <c r="Q325" s="192">
        <f t="shared" si="46"/>
        <v>7365.9707009858075</v>
      </c>
      <c r="R325" s="149">
        <f t="shared" si="49"/>
        <v>608497.62687112088</v>
      </c>
      <c r="S325" s="187">
        <v>45219</v>
      </c>
      <c r="X325" s="149">
        <f t="shared" si="43"/>
        <v>6138</v>
      </c>
      <c r="Y325" s="57">
        <f t="shared" si="44"/>
        <v>-7365.9707009858075</v>
      </c>
      <c r="Z325" s="193">
        <f t="shared" si="45"/>
        <v>-602359.62687112088</v>
      </c>
    </row>
    <row r="326" spans="14:26" x14ac:dyDescent="0.2">
      <c r="N326" s="56">
        <v>327</v>
      </c>
      <c r="O326" s="191" t="str">
        <f t="shared" si="47"/>
        <v>NL25</v>
      </c>
      <c r="P326" s="57">
        <f t="shared" si="48"/>
        <v>41.99753559693319</v>
      </c>
      <c r="Q326" s="192">
        <f t="shared" si="46"/>
        <v>7407.9682365827412</v>
      </c>
      <c r="R326" s="149">
        <f t="shared" si="49"/>
        <v>610364.18400876236</v>
      </c>
      <c r="S326" s="187">
        <v>45220</v>
      </c>
      <c r="X326" s="149">
        <f t="shared" si="43"/>
        <v>6138</v>
      </c>
      <c r="Y326" s="57">
        <f t="shared" si="44"/>
        <v>-7407.9682365827412</v>
      </c>
      <c r="Z326" s="193">
        <f t="shared" si="45"/>
        <v>-604226.18400876236</v>
      </c>
    </row>
    <row r="327" spans="14:26" x14ac:dyDescent="0.2">
      <c r="N327" s="56">
        <v>328</v>
      </c>
      <c r="O327" s="191" t="str">
        <f t="shared" si="47"/>
        <v>NL25</v>
      </c>
      <c r="P327" s="57">
        <f t="shared" si="48"/>
        <v>41.99753559693319</v>
      </c>
      <c r="Q327" s="192">
        <f t="shared" si="46"/>
        <v>7449.9657721796748</v>
      </c>
      <c r="R327" s="149">
        <f t="shared" si="49"/>
        <v>612230.74114640383</v>
      </c>
      <c r="S327" s="187">
        <v>45221</v>
      </c>
      <c r="T327" s="149"/>
      <c r="U327" s="191"/>
      <c r="X327" s="149">
        <f t="shared" si="43"/>
        <v>6138</v>
      </c>
      <c r="Y327" s="57">
        <f t="shared" si="44"/>
        <v>-7449.9657721796748</v>
      </c>
      <c r="Z327" s="193">
        <f t="shared" si="45"/>
        <v>-606092.74114640383</v>
      </c>
    </row>
    <row r="328" spans="14:26" x14ac:dyDescent="0.2">
      <c r="N328" s="56">
        <v>329</v>
      </c>
      <c r="O328" s="191" t="str">
        <f t="shared" si="47"/>
        <v>NL25</v>
      </c>
      <c r="P328" s="57">
        <f t="shared" si="48"/>
        <v>41.99753559693319</v>
      </c>
      <c r="Q328" s="192">
        <f t="shared" si="46"/>
        <v>7491.9633077766084</v>
      </c>
      <c r="R328" s="149">
        <f t="shared" si="49"/>
        <v>614097.2982840453</v>
      </c>
      <c r="S328" s="187">
        <v>45222</v>
      </c>
      <c r="T328" s="149"/>
      <c r="U328" s="191"/>
      <c r="X328" s="149">
        <f t="shared" si="43"/>
        <v>6138</v>
      </c>
      <c r="Y328" s="57">
        <f t="shared" si="44"/>
        <v>-7491.9633077766084</v>
      </c>
      <c r="Z328" s="193">
        <f t="shared" si="45"/>
        <v>-607959.2982840453</v>
      </c>
    </row>
    <row r="329" spans="14:26" x14ac:dyDescent="0.2">
      <c r="N329" s="56">
        <v>330</v>
      </c>
      <c r="O329" s="191" t="str">
        <f t="shared" si="47"/>
        <v>NL25</v>
      </c>
      <c r="P329" s="57">
        <f t="shared" si="48"/>
        <v>41.99753559693319</v>
      </c>
      <c r="Q329" s="192">
        <f t="shared" si="46"/>
        <v>7533.960843373542</v>
      </c>
      <c r="R329" s="149">
        <f t="shared" si="49"/>
        <v>615963.85542168678</v>
      </c>
      <c r="S329" s="187">
        <v>45223</v>
      </c>
      <c r="T329" s="149"/>
      <c r="U329" s="191"/>
      <c r="X329" s="149">
        <f t="shared" si="43"/>
        <v>6138</v>
      </c>
      <c r="Y329" s="57">
        <f t="shared" si="44"/>
        <v>-7533.960843373542</v>
      </c>
      <c r="Z329" s="193">
        <f t="shared" si="45"/>
        <v>-609825.85542168678</v>
      </c>
    </row>
    <row r="330" spans="14:26" x14ac:dyDescent="0.2">
      <c r="N330" s="56">
        <v>331</v>
      </c>
      <c r="O330" s="191" t="str">
        <f t="shared" si="47"/>
        <v>NL25</v>
      </c>
      <c r="P330" s="57">
        <f t="shared" si="48"/>
        <v>41.99753559693319</v>
      </c>
      <c r="Q330" s="192">
        <f t="shared" si="46"/>
        <v>7575.9583789704757</v>
      </c>
      <c r="R330" s="149">
        <f t="shared" si="49"/>
        <v>617830.41255932825</v>
      </c>
      <c r="S330" s="187">
        <v>45224</v>
      </c>
      <c r="T330" s="149"/>
      <c r="U330" s="191"/>
      <c r="X330" s="149">
        <f t="shared" si="43"/>
        <v>6138</v>
      </c>
      <c r="Y330" s="57">
        <f t="shared" si="44"/>
        <v>-7575.9583789704757</v>
      </c>
      <c r="Z330" s="193">
        <f t="shared" si="45"/>
        <v>-611692.41255932825</v>
      </c>
    </row>
    <row r="331" spans="14:26" x14ac:dyDescent="0.2">
      <c r="N331" s="56">
        <v>332</v>
      </c>
      <c r="O331" s="191" t="str">
        <f t="shared" si="47"/>
        <v>NL25</v>
      </c>
      <c r="P331" s="57">
        <f t="shared" si="48"/>
        <v>41.99753559693319</v>
      </c>
      <c r="Q331" s="192">
        <f t="shared" si="46"/>
        <v>7617.9559145674093</v>
      </c>
      <c r="R331" s="149">
        <f t="shared" si="49"/>
        <v>619696.96969696973</v>
      </c>
      <c r="S331" s="187">
        <v>45225</v>
      </c>
      <c r="T331" s="149"/>
      <c r="U331" s="191"/>
      <c r="X331" s="149">
        <f t="shared" ref="X331:X394" si="50">X330+W331</f>
        <v>6138</v>
      </c>
      <c r="Y331" s="57">
        <f t="shared" ref="Y331:Y394" si="51">V331-Q331</f>
        <v>-7617.9559145674093</v>
      </c>
      <c r="Z331" s="193">
        <f t="shared" ref="Z331:Z394" si="52">X331-R331</f>
        <v>-613558.96969696973</v>
      </c>
    </row>
    <row r="332" spans="14:26" x14ac:dyDescent="0.2">
      <c r="N332" s="56">
        <v>333</v>
      </c>
      <c r="O332" s="191" t="str">
        <f t="shared" si="47"/>
        <v>NL25</v>
      </c>
      <c r="P332" s="57">
        <f t="shared" si="48"/>
        <v>41.99753559693319</v>
      </c>
      <c r="Q332" s="192">
        <f t="shared" si="46"/>
        <v>7659.9534501643429</v>
      </c>
      <c r="R332" s="149">
        <f t="shared" si="49"/>
        <v>621563.5268346112</v>
      </c>
      <c r="S332" s="187">
        <v>45226</v>
      </c>
      <c r="T332" s="149"/>
      <c r="U332" s="191"/>
      <c r="X332" s="149">
        <f t="shared" si="50"/>
        <v>6138</v>
      </c>
      <c r="Y332" s="57">
        <f t="shared" si="51"/>
        <v>-7659.9534501643429</v>
      </c>
      <c r="Z332" s="193">
        <f t="shared" si="52"/>
        <v>-615425.5268346112</v>
      </c>
    </row>
    <row r="333" spans="14:26" x14ac:dyDescent="0.2">
      <c r="N333" s="56">
        <v>334</v>
      </c>
      <c r="O333" s="191" t="str">
        <f t="shared" si="47"/>
        <v>NL25</v>
      </c>
      <c r="P333" s="57">
        <f t="shared" si="48"/>
        <v>41.99753559693319</v>
      </c>
      <c r="Q333" s="192">
        <f t="shared" si="46"/>
        <v>7701.9509857612766</v>
      </c>
      <c r="R333" s="149">
        <f t="shared" si="49"/>
        <v>623430.08397225267</v>
      </c>
      <c r="S333" s="187">
        <v>45227</v>
      </c>
      <c r="T333" s="149"/>
      <c r="U333" s="191"/>
      <c r="X333" s="149">
        <f t="shared" si="50"/>
        <v>6138</v>
      </c>
      <c r="Y333" s="57">
        <f t="shared" si="51"/>
        <v>-7701.9509857612766</v>
      </c>
      <c r="Z333" s="193">
        <f t="shared" si="52"/>
        <v>-617292.08397225267</v>
      </c>
    </row>
    <row r="334" spans="14:26" x14ac:dyDescent="0.2">
      <c r="N334" s="56">
        <v>335</v>
      </c>
      <c r="O334" s="191" t="str">
        <f t="shared" si="47"/>
        <v>NL25</v>
      </c>
      <c r="P334" s="57">
        <f t="shared" si="48"/>
        <v>41.99753559693319</v>
      </c>
      <c r="Q334" s="192">
        <f t="shared" si="46"/>
        <v>7743.9485213582102</v>
      </c>
      <c r="R334" s="149">
        <f t="shared" si="49"/>
        <v>625296.64110989415</v>
      </c>
      <c r="S334" s="187">
        <v>45228</v>
      </c>
      <c r="T334" s="149"/>
      <c r="U334" s="191"/>
      <c r="X334" s="149">
        <f t="shared" si="50"/>
        <v>6138</v>
      </c>
      <c r="Y334" s="57">
        <f t="shared" si="51"/>
        <v>-7743.9485213582102</v>
      </c>
      <c r="Z334" s="193">
        <f t="shared" si="52"/>
        <v>-619158.64110989415</v>
      </c>
    </row>
    <row r="335" spans="14:26" x14ac:dyDescent="0.2">
      <c r="N335" s="56">
        <v>336</v>
      </c>
      <c r="O335" s="191" t="str">
        <f t="shared" si="47"/>
        <v>NL25</v>
      </c>
      <c r="P335" s="57">
        <f t="shared" si="48"/>
        <v>41.99753559693319</v>
      </c>
      <c r="Q335" s="192">
        <f t="shared" si="46"/>
        <v>7785.9460569551438</v>
      </c>
      <c r="R335" s="149">
        <f t="shared" si="49"/>
        <v>627163.19824753562</v>
      </c>
      <c r="S335" s="187">
        <v>45229</v>
      </c>
      <c r="T335" s="149"/>
      <c r="U335" s="191"/>
      <c r="X335" s="149">
        <f t="shared" si="50"/>
        <v>6138</v>
      </c>
      <c r="Y335" s="57">
        <f t="shared" si="51"/>
        <v>-7785.9460569551438</v>
      </c>
      <c r="Z335" s="193">
        <f t="shared" si="52"/>
        <v>-621025.19824753562</v>
      </c>
    </row>
    <row r="336" spans="14:26" x14ac:dyDescent="0.2">
      <c r="N336" s="56">
        <v>337</v>
      </c>
      <c r="O336" s="191" t="str">
        <f t="shared" si="47"/>
        <v>NL25</v>
      </c>
      <c r="P336" s="57">
        <f t="shared" si="48"/>
        <v>41.99753559693319</v>
      </c>
      <c r="Q336" s="192">
        <f t="shared" si="46"/>
        <v>7827.9435925520775</v>
      </c>
      <c r="R336" s="149">
        <f t="shared" si="49"/>
        <v>629029.75538517709</v>
      </c>
      <c r="S336" s="187">
        <v>45230</v>
      </c>
      <c r="T336" s="149"/>
      <c r="U336" s="191"/>
      <c r="X336" s="149">
        <f t="shared" si="50"/>
        <v>6138</v>
      </c>
      <c r="Y336" s="57">
        <f t="shared" si="51"/>
        <v>-7827.9435925520775</v>
      </c>
      <c r="Z336" s="193">
        <f t="shared" si="52"/>
        <v>-622891.75538517709</v>
      </c>
    </row>
    <row r="337" spans="14:26" x14ac:dyDescent="0.2">
      <c r="N337" s="56">
        <v>338</v>
      </c>
      <c r="O337" s="191" t="str">
        <f t="shared" si="47"/>
        <v>NL25</v>
      </c>
      <c r="P337" s="57">
        <f t="shared" si="48"/>
        <v>41.99753559693319</v>
      </c>
      <c r="Q337" s="192">
        <f t="shared" si="46"/>
        <v>7869.9411281490111</v>
      </c>
      <c r="R337" s="149">
        <f t="shared" si="49"/>
        <v>630896.31252281857</v>
      </c>
      <c r="S337" s="187">
        <v>45231</v>
      </c>
      <c r="T337" s="149"/>
      <c r="U337" s="191"/>
      <c r="X337" s="149">
        <f t="shared" si="50"/>
        <v>6138</v>
      </c>
      <c r="Y337" s="57">
        <f t="shared" si="51"/>
        <v>-7869.9411281490111</v>
      </c>
      <c r="Z337" s="193">
        <f t="shared" si="52"/>
        <v>-624758.31252281857</v>
      </c>
    </row>
    <row r="338" spans="14:26" x14ac:dyDescent="0.2">
      <c r="N338" s="56">
        <v>339</v>
      </c>
      <c r="O338" s="191" t="str">
        <f t="shared" si="47"/>
        <v>NL25</v>
      </c>
      <c r="P338" s="57">
        <f t="shared" si="48"/>
        <v>41.99753559693319</v>
      </c>
      <c r="Q338" s="192">
        <f t="shared" si="46"/>
        <v>7911.9386637459447</v>
      </c>
      <c r="R338" s="149">
        <f t="shared" si="49"/>
        <v>632762.86966046004</v>
      </c>
      <c r="S338" s="187">
        <v>45232</v>
      </c>
      <c r="T338" s="149"/>
      <c r="U338" s="191"/>
      <c r="X338" s="149">
        <f t="shared" si="50"/>
        <v>6138</v>
      </c>
      <c r="Y338" s="57">
        <f t="shared" si="51"/>
        <v>-7911.9386637459447</v>
      </c>
      <c r="Z338" s="193">
        <f t="shared" si="52"/>
        <v>-626624.86966046004</v>
      </c>
    </row>
    <row r="339" spans="14:26" x14ac:dyDescent="0.2">
      <c r="N339" s="56">
        <v>340</v>
      </c>
      <c r="O339" s="191" t="str">
        <f t="shared" si="47"/>
        <v>NL25</v>
      </c>
      <c r="P339" s="57">
        <f t="shared" si="48"/>
        <v>41.99753559693319</v>
      </c>
      <c r="Q339" s="192">
        <f t="shared" ref="Q339:Q402" si="53">Q338+P339</f>
        <v>7953.9361993428784</v>
      </c>
      <c r="R339" s="149">
        <f t="shared" si="49"/>
        <v>634629.42679810151</v>
      </c>
      <c r="S339" s="187">
        <v>45233</v>
      </c>
      <c r="T339" s="149"/>
      <c r="U339" s="191"/>
      <c r="X339" s="149">
        <f t="shared" si="50"/>
        <v>6138</v>
      </c>
      <c r="Y339" s="57">
        <f t="shared" si="51"/>
        <v>-7953.9361993428784</v>
      </c>
      <c r="Z339" s="193">
        <f t="shared" si="52"/>
        <v>-628491.42679810151</v>
      </c>
    </row>
    <row r="340" spans="14:26" x14ac:dyDescent="0.2">
      <c r="N340" s="56">
        <v>341</v>
      </c>
      <c r="O340" s="191" t="str">
        <f t="shared" si="47"/>
        <v>NL25</v>
      </c>
      <c r="P340" s="57">
        <f t="shared" si="48"/>
        <v>41.99753559693319</v>
      </c>
      <c r="Q340" s="192">
        <f t="shared" si="53"/>
        <v>7995.933734939812</v>
      </c>
      <c r="R340" s="149">
        <f t="shared" si="49"/>
        <v>636495.98393574299</v>
      </c>
      <c r="S340" s="187">
        <v>45234</v>
      </c>
      <c r="T340" s="149"/>
      <c r="U340" s="191"/>
      <c r="X340" s="149">
        <f t="shared" si="50"/>
        <v>6138</v>
      </c>
      <c r="Y340" s="57">
        <f t="shared" si="51"/>
        <v>-7995.933734939812</v>
      </c>
      <c r="Z340" s="193">
        <f t="shared" si="52"/>
        <v>-630357.98393574299</v>
      </c>
    </row>
    <row r="341" spans="14:26" x14ac:dyDescent="0.2">
      <c r="N341" s="56">
        <v>342</v>
      </c>
      <c r="O341" s="191" t="str">
        <f t="shared" si="47"/>
        <v>NL25</v>
      </c>
      <c r="P341" s="57">
        <f t="shared" si="48"/>
        <v>41.99753559693319</v>
      </c>
      <c r="Q341" s="192">
        <f t="shared" si="53"/>
        <v>8037.9312705367456</v>
      </c>
      <c r="R341" s="149">
        <f t="shared" si="49"/>
        <v>638362.54107338446</v>
      </c>
      <c r="S341" s="187">
        <v>45235</v>
      </c>
      <c r="T341" s="149"/>
      <c r="U341" s="191"/>
      <c r="X341" s="149">
        <f t="shared" si="50"/>
        <v>6138</v>
      </c>
      <c r="Y341" s="57">
        <f t="shared" si="51"/>
        <v>-8037.9312705367456</v>
      </c>
      <c r="Z341" s="193">
        <f t="shared" si="52"/>
        <v>-632224.54107338446</v>
      </c>
    </row>
    <row r="342" spans="14:26" x14ac:dyDescent="0.2">
      <c r="N342" s="56">
        <v>343</v>
      </c>
      <c r="O342" s="191" t="str">
        <f t="shared" si="47"/>
        <v>NL25</v>
      </c>
      <c r="P342" s="57">
        <f t="shared" si="48"/>
        <v>41.99753559693319</v>
      </c>
      <c r="Q342" s="192">
        <f t="shared" si="53"/>
        <v>8079.9288061336792</v>
      </c>
      <c r="R342" s="149">
        <f t="shared" si="49"/>
        <v>640229.09821102594</v>
      </c>
      <c r="S342" s="187">
        <v>45236</v>
      </c>
      <c r="T342" s="149"/>
      <c r="U342" s="191"/>
      <c r="X342" s="149">
        <f t="shared" si="50"/>
        <v>6138</v>
      </c>
      <c r="Y342" s="57">
        <f t="shared" si="51"/>
        <v>-8079.9288061336792</v>
      </c>
      <c r="Z342" s="193">
        <f t="shared" si="52"/>
        <v>-634091.09821102594</v>
      </c>
    </row>
    <row r="343" spans="14:26" x14ac:dyDescent="0.2">
      <c r="N343" s="56">
        <v>344</v>
      </c>
      <c r="O343" s="191" t="str">
        <f t="shared" si="47"/>
        <v>NL25</v>
      </c>
      <c r="P343" s="57">
        <f t="shared" si="48"/>
        <v>41.99753559693319</v>
      </c>
      <c r="Q343" s="192">
        <f t="shared" si="53"/>
        <v>8121.9263417306129</v>
      </c>
      <c r="R343" s="149">
        <f t="shared" si="49"/>
        <v>642095.65534866741</v>
      </c>
      <c r="S343" s="187">
        <v>45237</v>
      </c>
      <c r="T343" s="149"/>
      <c r="U343" s="191"/>
      <c r="X343" s="149">
        <f t="shared" si="50"/>
        <v>6138</v>
      </c>
      <c r="Y343" s="57">
        <f t="shared" si="51"/>
        <v>-8121.9263417306129</v>
      </c>
      <c r="Z343" s="193">
        <f t="shared" si="52"/>
        <v>-635957.65534866741</v>
      </c>
    </row>
    <row r="344" spans="14:26" x14ac:dyDescent="0.2">
      <c r="N344" s="56">
        <v>345</v>
      </c>
      <c r="O344" s="191" t="str">
        <f t="shared" si="47"/>
        <v>NL25</v>
      </c>
      <c r="P344" s="57">
        <f t="shared" si="48"/>
        <v>41.99753559693319</v>
      </c>
      <c r="Q344" s="192">
        <f t="shared" si="53"/>
        <v>8163.9238773275465</v>
      </c>
      <c r="R344" s="149">
        <f t="shared" si="49"/>
        <v>643962.21248630888</v>
      </c>
      <c r="S344" s="187">
        <v>45238</v>
      </c>
      <c r="T344" s="149"/>
      <c r="U344" s="191"/>
      <c r="X344" s="149">
        <f t="shared" si="50"/>
        <v>6138</v>
      </c>
      <c r="Y344" s="57">
        <f t="shared" si="51"/>
        <v>-8163.9238773275465</v>
      </c>
      <c r="Z344" s="193">
        <f t="shared" si="52"/>
        <v>-637824.21248630888</v>
      </c>
    </row>
    <row r="345" spans="14:26" x14ac:dyDescent="0.2">
      <c r="N345" s="56">
        <v>346</v>
      </c>
      <c r="O345" s="191" t="str">
        <f t="shared" si="47"/>
        <v>NL25</v>
      </c>
      <c r="P345" s="57">
        <f t="shared" si="48"/>
        <v>41.99753559693319</v>
      </c>
      <c r="Q345" s="192">
        <f t="shared" si="53"/>
        <v>8205.9214129244792</v>
      </c>
      <c r="R345" s="149">
        <f t="shared" si="49"/>
        <v>645828.76962395036</v>
      </c>
      <c r="S345" s="187">
        <v>45239</v>
      </c>
      <c r="T345" s="149"/>
      <c r="U345" s="191"/>
      <c r="X345" s="149">
        <f t="shared" si="50"/>
        <v>6138</v>
      </c>
      <c r="Y345" s="57">
        <f t="shared" si="51"/>
        <v>-8205.9214129244792</v>
      </c>
      <c r="Z345" s="193">
        <f t="shared" si="52"/>
        <v>-639690.76962395036</v>
      </c>
    </row>
    <row r="346" spans="14:26" x14ac:dyDescent="0.2">
      <c r="N346" s="56">
        <v>347</v>
      </c>
      <c r="O346" s="191" t="str">
        <f t="shared" si="47"/>
        <v>NL25</v>
      </c>
      <c r="P346" s="57">
        <f t="shared" si="48"/>
        <v>41.99753559693319</v>
      </c>
      <c r="Q346" s="192">
        <f t="shared" si="53"/>
        <v>8247.9189485214119</v>
      </c>
      <c r="R346" s="149">
        <f t="shared" si="49"/>
        <v>647695.32676159183</v>
      </c>
      <c r="S346" s="187">
        <v>45240</v>
      </c>
      <c r="T346" s="149"/>
      <c r="U346" s="191"/>
      <c r="X346" s="149">
        <f t="shared" si="50"/>
        <v>6138</v>
      </c>
      <c r="Y346" s="57">
        <f t="shared" si="51"/>
        <v>-8247.9189485214119</v>
      </c>
      <c r="Z346" s="193">
        <f t="shared" si="52"/>
        <v>-641557.32676159183</v>
      </c>
    </row>
    <row r="347" spans="14:26" x14ac:dyDescent="0.2">
      <c r="N347" s="56">
        <v>348</v>
      </c>
      <c r="O347" s="191" t="str">
        <f t="shared" si="47"/>
        <v>NL25</v>
      </c>
      <c r="P347" s="57">
        <f t="shared" si="48"/>
        <v>41.99753559693319</v>
      </c>
      <c r="Q347" s="192">
        <f t="shared" si="53"/>
        <v>8289.9164841183447</v>
      </c>
      <c r="R347" s="149">
        <f t="shared" si="49"/>
        <v>649561.8838992333</v>
      </c>
      <c r="S347" s="187">
        <v>45241</v>
      </c>
      <c r="T347" s="149"/>
      <c r="U347" s="191"/>
      <c r="X347" s="149">
        <f t="shared" si="50"/>
        <v>6138</v>
      </c>
      <c r="Y347" s="57">
        <f t="shared" si="51"/>
        <v>-8289.9164841183447</v>
      </c>
      <c r="Z347" s="193">
        <f t="shared" si="52"/>
        <v>-643423.8838992333</v>
      </c>
    </row>
    <row r="348" spans="14:26" x14ac:dyDescent="0.2">
      <c r="N348" s="56">
        <v>349</v>
      </c>
      <c r="O348" s="191" t="str">
        <f t="shared" si="47"/>
        <v>NL25</v>
      </c>
      <c r="P348" s="57">
        <f t="shared" si="48"/>
        <v>41.99753559693319</v>
      </c>
      <c r="Q348" s="192">
        <f t="shared" si="53"/>
        <v>8331.9140197152774</v>
      </c>
      <c r="R348" s="149">
        <f t="shared" si="49"/>
        <v>651428.44103687478</v>
      </c>
      <c r="S348" s="187">
        <v>45242</v>
      </c>
      <c r="T348" s="149"/>
      <c r="U348" s="191"/>
      <c r="X348" s="149">
        <f t="shared" si="50"/>
        <v>6138</v>
      </c>
      <c r="Y348" s="57">
        <f t="shared" si="51"/>
        <v>-8331.9140197152774</v>
      </c>
      <c r="Z348" s="193">
        <f t="shared" si="52"/>
        <v>-645290.44103687478</v>
      </c>
    </row>
    <row r="349" spans="14:26" x14ac:dyDescent="0.2">
      <c r="N349" s="56">
        <v>350</v>
      </c>
      <c r="O349" s="191" t="str">
        <f t="shared" si="47"/>
        <v>NL25</v>
      </c>
      <c r="P349" s="57">
        <f t="shared" si="48"/>
        <v>41.99753559693319</v>
      </c>
      <c r="Q349" s="192">
        <f t="shared" si="53"/>
        <v>8373.9115553122101</v>
      </c>
      <c r="R349" s="149">
        <f t="shared" si="49"/>
        <v>653294.99817451625</v>
      </c>
      <c r="S349" s="187">
        <v>45243</v>
      </c>
      <c r="T349" s="149"/>
      <c r="U349" s="191"/>
      <c r="X349" s="149">
        <f t="shared" si="50"/>
        <v>6138</v>
      </c>
      <c r="Y349" s="57">
        <f t="shared" si="51"/>
        <v>-8373.9115553122101</v>
      </c>
      <c r="Z349" s="193">
        <f t="shared" si="52"/>
        <v>-647156.99817451625</v>
      </c>
    </row>
    <row r="350" spans="14:26" x14ac:dyDescent="0.2">
      <c r="N350" s="56">
        <v>351</v>
      </c>
      <c r="O350" s="191" t="str">
        <f t="shared" si="47"/>
        <v>NL25</v>
      </c>
      <c r="P350" s="57">
        <f t="shared" si="48"/>
        <v>41.99753559693319</v>
      </c>
      <c r="Q350" s="192">
        <f t="shared" si="53"/>
        <v>8415.9090909091428</v>
      </c>
      <c r="R350" s="149">
        <f t="shared" si="49"/>
        <v>655161.55531215772</v>
      </c>
      <c r="S350" s="187">
        <v>45244</v>
      </c>
      <c r="T350" s="149"/>
      <c r="U350" s="191"/>
      <c r="X350" s="149">
        <f t="shared" si="50"/>
        <v>6138</v>
      </c>
      <c r="Y350" s="57">
        <f t="shared" si="51"/>
        <v>-8415.9090909091428</v>
      </c>
      <c r="Z350" s="193">
        <f t="shared" si="52"/>
        <v>-649023.55531215772</v>
      </c>
    </row>
    <row r="351" spans="14:26" x14ac:dyDescent="0.2">
      <c r="N351" s="56">
        <v>352</v>
      </c>
      <c r="O351" s="191" t="str">
        <f t="shared" si="47"/>
        <v>NL25</v>
      </c>
      <c r="P351" s="57">
        <f t="shared" si="48"/>
        <v>41.99753559693319</v>
      </c>
      <c r="Q351" s="192">
        <f t="shared" si="53"/>
        <v>8457.9066265060756</v>
      </c>
      <c r="R351" s="149">
        <f t="shared" si="49"/>
        <v>657028.1124497992</v>
      </c>
      <c r="S351" s="187">
        <v>45245</v>
      </c>
      <c r="T351" s="149"/>
      <c r="U351" s="191"/>
      <c r="X351" s="149">
        <f t="shared" si="50"/>
        <v>6138</v>
      </c>
      <c r="Y351" s="57">
        <f t="shared" si="51"/>
        <v>-8457.9066265060756</v>
      </c>
      <c r="Z351" s="193">
        <f t="shared" si="52"/>
        <v>-650890.1124497992</v>
      </c>
    </row>
    <row r="352" spans="14:26" x14ac:dyDescent="0.2">
      <c r="N352" s="56">
        <v>353</v>
      </c>
      <c r="O352" s="191" t="str">
        <f t="shared" si="47"/>
        <v>NL25</v>
      </c>
      <c r="P352" s="57">
        <f t="shared" si="48"/>
        <v>41.99753559693319</v>
      </c>
      <c r="Q352" s="192">
        <f t="shared" si="53"/>
        <v>8499.9041621030083</v>
      </c>
      <c r="R352" s="149">
        <f t="shared" si="49"/>
        <v>658894.66958744067</v>
      </c>
      <c r="S352" s="187">
        <v>45246</v>
      </c>
      <c r="T352" s="149"/>
      <c r="U352" s="191"/>
      <c r="X352" s="149">
        <f t="shared" si="50"/>
        <v>6138</v>
      </c>
      <c r="Y352" s="57">
        <f t="shared" si="51"/>
        <v>-8499.9041621030083</v>
      </c>
      <c r="Z352" s="193">
        <f t="shared" si="52"/>
        <v>-652756.66958744067</v>
      </c>
    </row>
    <row r="353" spans="14:26" x14ac:dyDescent="0.2">
      <c r="N353" s="56">
        <v>354</v>
      </c>
      <c r="O353" s="191" t="str">
        <f t="shared" si="47"/>
        <v>NL25</v>
      </c>
      <c r="P353" s="57">
        <f t="shared" si="48"/>
        <v>41.99753559693319</v>
      </c>
      <c r="Q353" s="192">
        <f t="shared" si="53"/>
        <v>8541.901697699941</v>
      </c>
      <c r="R353" s="149">
        <f t="shared" si="49"/>
        <v>660761.22672508215</v>
      </c>
      <c r="S353" s="187">
        <v>45247</v>
      </c>
      <c r="T353" s="149"/>
      <c r="U353" s="191"/>
      <c r="X353" s="149">
        <f t="shared" si="50"/>
        <v>6138</v>
      </c>
      <c r="Y353" s="57">
        <f t="shared" si="51"/>
        <v>-8541.901697699941</v>
      </c>
      <c r="Z353" s="193">
        <f t="shared" si="52"/>
        <v>-654623.22672508215</v>
      </c>
    </row>
    <row r="354" spans="14:26" x14ac:dyDescent="0.2">
      <c r="N354" s="56">
        <v>355</v>
      </c>
      <c r="O354" s="191" t="str">
        <f t="shared" si="47"/>
        <v>NL25</v>
      </c>
      <c r="P354" s="57">
        <f t="shared" si="48"/>
        <v>41.99753559693319</v>
      </c>
      <c r="Q354" s="192">
        <f t="shared" si="53"/>
        <v>8583.8992332968737</v>
      </c>
      <c r="R354" s="149">
        <f t="shared" si="49"/>
        <v>662627.78386272362</v>
      </c>
      <c r="S354" s="187">
        <v>45248</v>
      </c>
      <c r="T354" s="149"/>
      <c r="U354" s="191"/>
      <c r="X354" s="149">
        <f t="shared" si="50"/>
        <v>6138</v>
      </c>
      <c r="Y354" s="57">
        <f t="shared" si="51"/>
        <v>-8583.8992332968737</v>
      </c>
      <c r="Z354" s="193">
        <f t="shared" si="52"/>
        <v>-656489.78386272362</v>
      </c>
    </row>
    <row r="355" spans="14:26" x14ac:dyDescent="0.2">
      <c r="N355" s="56">
        <v>356</v>
      </c>
      <c r="O355" s="191" t="str">
        <f t="shared" si="47"/>
        <v>NL25</v>
      </c>
      <c r="P355" s="57">
        <f t="shared" si="48"/>
        <v>41.99753559693319</v>
      </c>
      <c r="Q355" s="192">
        <f t="shared" si="53"/>
        <v>8625.8967688938064</v>
      </c>
      <c r="R355" s="149">
        <f t="shared" si="49"/>
        <v>664494.34100036509</v>
      </c>
      <c r="S355" s="187">
        <v>45249</v>
      </c>
      <c r="T355" s="149"/>
      <c r="U355" s="191"/>
      <c r="X355" s="149">
        <f t="shared" si="50"/>
        <v>6138</v>
      </c>
      <c r="Y355" s="57">
        <f t="shared" si="51"/>
        <v>-8625.8967688938064</v>
      </c>
      <c r="Z355" s="193">
        <f t="shared" si="52"/>
        <v>-658356.34100036509</v>
      </c>
    </row>
    <row r="356" spans="14:26" x14ac:dyDescent="0.2">
      <c r="N356" s="56">
        <v>357</v>
      </c>
      <c r="O356" s="191" t="str">
        <f t="shared" si="47"/>
        <v>NL25</v>
      </c>
      <c r="P356" s="57">
        <f t="shared" si="48"/>
        <v>41.99753559693319</v>
      </c>
      <c r="Q356" s="192">
        <f t="shared" si="53"/>
        <v>8667.8943044907392</v>
      </c>
      <c r="R356" s="149">
        <f t="shared" si="49"/>
        <v>666360.89813800657</v>
      </c>
      <c r="S356" s="187">
        <v>45250</v>
      </c>
      <c r="T356" s="149"/>
      <c r="U356" s="191"/>
      <c r="X356" s="149">
        <f t="shared" si="50"/>
        <v>6138</v>
      </c>
      <c r="Y356" s="57">
        <f t="shared" si="51"/>
        <v>-8667.8943044907392</v>
      </c>
      <c r="Z356" s="193">
        <f t="shared" si="52"/>
        <v>-660222.89813800657</v>
      </c>
    </row>
    <row r="357" spans="14:26" x14ac:dyDescent="0.2">
      <c r="N357" s="56">
        <v>358</v>
      </c>
      <c r="O357" s="191" t="str">
        <f t="shared" si="47"/>
        <v>NL25</v>
      </c>
      <c r="P357" s="57">
        <f t="shared" si="48"/>
        <v>41.99753559693319</v>
      </c>
      <c r="Q357" s="192">
        <f t="shared" si="53"/>
        <v>8709.8918400876719</v>
      </c>
      <c r="R357" s="149">
        <f t="shared" si="49"/>
        <v>668227.45527564804</v>
      </c>
      <c r="S357" s="187">
        <v>45251</v>
      </c>
      <c r="T357" s="149"/>
      <c r="U357" s="191"/>
      <c r="X357" s="149">
        <f t="shared" si="50"/>
        <v>6138</v>
      </c>
      <c r="Y357" s="57">
        <f t="shared" si="51"/>
        <v>-8709.8918400876719</v>
      </c>
      <c r="Z357" s="193">
        <f t="shared" si="52"/>
        <v>-662089.45527564804</v>
      </c>
    </row>
    <row r="358" spans="14:26" x14ac:dyDescent="0.2">
      <c r="N358" s="56">
        <v>359</v>
      </c>
      <c r="O358" s="191" t="str">
        <f t="shared" si="47"/>
        <v>NL25</v>
      </c>
      <c r="P358" s="57">
        <f t="shared" si="48"/>
        <v>41.99753559693319</v>
      </c>
      <c r="Q358" s="192">
        <f t="shared" si="53"/>
        <v>8751.8893756846046</v>
      </c>
      <c r="R358" s="149">
        <f t="shared" si="49"/>
        <v>670094.01241328951</v>
      </c>
      <c r="S358" s="187">
        <v>45252</v>
      </c>
      <c r="T358" s="149"/>
      <c r="U358" s="191"/>
      <c r="X358" s="149">
        <f t="shared" si="50"/>
        <v>6138</v>
      </c>
      <c r="Y358" s="57">
        <f t="shared" si="51"/>
        <v>-8751.8893756846046</v>
      </c>
      <c r="Z358" s="193">
        <f t="shared" si="52"/>
        <v>-663956.01241328951</v>
      </c>
    </row>
    <row r="359" spans="14:26" x14ac:dyDescent="0.2">
      <c r="N359" s="56">
        <v>360</v>
      </c>
      <c r="O359" s="191" t="str">
        <f t="shared" si="47"/>
        <v>NL25</v>
      </c>
      <c r="P359" s="57">
        <f t="shared" si="48"/>
        <v>41.99753559693319</v>
      </c>
      <c r="Q359" s="192">
        <f t="shared" si="53"/>
        <v>8793.8869112815373</v>
      </c>
      <c r="R359" s="149">
        <f t="shared" si="49"/>
        <v>671960.56955093099</v>
      </c>
      <c r="S359" s="187">
        <v>45253</v>
      </c>
      <c r="T359" s="149"/>
      <c r="U359" s="191"/>
      <c r="X359" s="149">
        <f t="shared" si="50"/>
        <v>6138</v>
      </c>
      <c r="Y359" s="57">
        <f t="shared" si="51"/>
        <v>-8793.8869112815373</v>
      </c>
      <c r="Z359" s="193">
        <f t="shared" si="52"/>
        <v>-665822.56955093099</v>
      </c>
    </row>
    <row r="360" spans="14:26" x14ac:dyDescent="0.2">
      <c r="N360" s="56">
        <v>361</v>
      </c>
      <c r="O360" s="191" t="str">
        <f t="shared" si="47"/>
        <v>NL25</v>
      </c>
      <c r="P360" s="57">
        <f t="shared" si="48"/>
        <v>41.99753559693319</v>
      </c>
      <c r="Q360" s="192">
        <f t="shared" si="53"/>
        <v>8835.88444687847</v>
      </c>
      <c r="R360" s="149">
        <f t="shared" si="49"/>
        <v>673827.12668857246</v>
      </c>
      <c r="S360" s="187">
        <v>45254</v>
      </c>
      <c r="T360" s="149"/>
      <c r="U360" s="191"/>
      <c r="X360" s="149">
        <f t="shared" si="50"/>
        <v>6138</v>
      </c>
      <c r="Y360" s="57">
        <f t="shared" si="51"/>
        <v>-8835.88444687847</v>
      </c>
      <c r="Z360" s="193">
        <f t="shared" si="52"/>
        <v>-667689.12668857246</v>
      </c>
    </row>
    <row r="361" spans="14:26" x14ac:dyDescent="0.2">
      <c r="N361" s="56">
        <v>362</v>
      </c>
      <c r="O361" s="191" t="str">
        <f t="shared" si="47"/>
        <v>NL50</v>
      </c>
      <c r="P361" s="57">
        <f t="shared" si="48"/>
        <v>65.796139101862011</v>
      </c>
      <c r="Q361" s="192">
        <f t="shared" si="53"/>
        <v>8901.6805859803317</v>
      </c>
      <c r="R361" s="149">
        <f t="shared" si="49"/>
        <v>675693.68382621394</v>
      </c>
      <c r="S361" s="187">
        <v>45255</v>
      </c>
      <c r="T361" s="149"/>
      <c r="U361" s="191"/>
      <c r="X361" s="149">
        <f t="shared" si="50"/>
        <v>6138</v>
      </c>
      <c r="Y361" s="57">
        <f t="shared" si="51"/>
        <v>-8901.6805859803317</v>
      </c>
      <c r="Z361" s="193">
        <f t="shared" si="52"/>
        <v>-669555.68382621394</v>
      </c>
    </row>
    <row r="362" spans="14:26" x14ac:dyDescent="0.2">
      <c r="N362" s="56">
        <v>363</v>
      </c>
      <c r="O362" s="191" t="str">
        <f t="shared" si="47"/>
        <v>NL50</v>
      </c>
      <c r="P362" s="57">
        <f t="shared" si="48"/>
        <v>65.796139101862011</v>
      </c>
      <c r="Q362" s="192">
        <f t="shared" si="53"/>
        <v>8967.4767250821933</v>
      </c>
      <c r="R362" s="149">
        <f t="shared" si="49"/>
        <v>677560.24096385541</v>
      </c>
      <c r="S362" s="187">
        <v>45256</v>
      </c>
      <c r="T362" s="149"/>
      <c r="U362" s="191"/>
      <c r="X362" s="149">
        <f t="shared" si="50"/>
        <v>6138</v>
      </c>
      <c r="Y362" s="57">
        <f t="shared" si="51"/>
        <v>-8967.4767250821933</v>
      </c>
      <c r="Z362" s="193">
        <f t="shared" si="52"/>
        <v>-671422.24096385541</v>
      </c>
    </row>
    <row r="363" spans="14:26" x14ac:dyDescent="0.2">
      <c r="N363" s="56">
        <v>364</v>
      </c>
      <c r="O363" s="191" t="str">
        <f t="shared" si="47"/>
        <v>NL50</v>
      </c>
      <c r="P363" s="57">
        <f t="shared" si="48"/>
        <v>65.796139101862011</v>
      </c>
      <c r="Q363" s="192">
        <f t="shared" si="53"/>
        <v>9033.2728641840549</v>
      </c>
      <c r="R363" s="149">
        <f t="shared" si="49"/>
        <v>679426.79810149688</v>
      </c>
      <c r="S363" s="187">
        <v>45257</v>
      </c>
      <c r="T363" s="149"/>
      <c r="U363" s="191"/>
      <c r="X363" s="149">
        <f t="shared" si="50"/>
        <v>6138</v>
      </c>
      <c r="Y363" s="57">
        <f t="shared" si="51"/>
        <v>-9033.2728641840549</v>
      </c>
      <c r="Z363" s="193">
        <f t="shared" si="52"/>
        <v>-673288.79810149688</v>
      </c>
    </row>
    <row r="364" spans="14:26" x14ac:dyDescent="0.2">
      <c r="N364" s="56">
        <v>365</v>
      </c>
      <c r="O364" s="191" t="str">
        <f t="shared" si="47"/>
        <v>NL50</v>
      </c>
      <c r="P364" s="57">
        <f t="shared" si="48"/>
        <v>65.796139101862011</v>
      </c>
      <c r="Q364" s="192">
        <f t="shared" si="53"/>
        <v>9099.0690032859166</v>
      </c>
      <c r="R364" s="149">
        <f t="shared" si="49"/>
        <v>681293.35523913836</v>
      </c>
      <c r="S364" s="187">
        <v>45258</v>
      </c>
      <c r="T364" s="149"/>
      <c r="U364" s="191"/>
      <c r="X364" s="149">
        <f t="shared" si="50"/>
        <v>6138</v>
      </c>
      <c r="Y364" s="57">
        <f t="shared" si="51"/>
        <v>-9099.0690032859166</v>
      </c>
      <c r="Z364" s="193">
        <f t="shared" si="52"/>
        <v>-675155.35523913836</v>
      </c>
    </row>
    <row r="365" spans="14:26" x14ac:dyDescent="0.2">
      <c r="N365" s="56">
        <v>366</v>
      </c>
      <c r="O365" s="191" t="str">
        <f t="shared" si="47"/>
        <v>NL50</v>
      </c>
      <c r="P365" s="57">
        <f t="shared" si="48"/>
        <v>65.796139101862011</v>
      </c>
      <c r="Q365" s="192">
        <f t="shared" si="53"/>
        <v>9164.8651423877782</v>
      </c>
      <c r="R365" s="149">
        <f t="shared" si="49"/>
        <v>683159.91237677983</v>
      </c>
      <c r="S365" s="187">
        <v>45259</v>
      </c>
      <c r="T365" s="149"/>
      <c r="U365" s="191"/>
      <c r="X365" s="149">
        <f t="shared" si="50"/>
        <v>6138</v>
      </c>
      <c r="Y365" s="57">
        <f t="shared" si="51"/>
        <v>-9164.8651423877782</v>
      </c>
      <c r="Z365" s="193">
        <f t="shared" si="52"/>
        <v>-677021.91237677983</v>
      </c>
    </row>
    <row r="366" spans="14:26" x14ac:dyDescent="0.2">
      <c r="N366" s="56">
        <v>367</v>
      </c>
      <c r="O366" s="191" t="str">
        <f t="shared" si="47"/>
        <v>NL50</v>
      </c>
      <c r="P366" s="57">
        <f t="shared" si="48"/>
        <v>65.796139101862011</v>
      </c>
      <c r="Q366" s="192">
        <f t="shared" si="53"/>
        <v>9230.6612814896398</v>
      </c>
      <c r="R366" s="149">
        <f t="shared" si="49"/>
        <v>685026.4695144213</v>
      </c>
      <c r="S366" s="187">
        <v>45260</v>
      </c>
      <c r="T366" s="149"/>
      <c r="U366" s="191"/>
      <c r="X366" s="149">
        <f t="shared" si="50"/>
        <v>6138</v>
      </c>
      <c r="Y366" s="57">
        <f t="shared" si="51"/>
        <v>-9230.6612814896398</v>
      </c>
      <c r="Z366" s="193">
        <f t="shared" si="52"/>
        <v>-678888.4695144213</v>
      </c>
    </row>
    <row r="367" spans="14:26" x14ac:dyDescent="0.2">
      <c r="N367" s="56">
        <v>368</v>
      </c>
      <c r="O367" s="191" t="str">
        <f t="shared" si="47"/>
        <v>NL50</v>
      </c>
      <c r="P367" s="57">
        <f t="shared" si="48"/>
        <v>65.796139101862011</v>
      </c>
      <c r="Q367" s="192">
        <f t="shared" si="53"/>
        <v>9296.4574205915014</v>
      </c>
      <c r="R367" s="149">
        <f t="shared" si="49"/>
        <v>686893.02665206278</v>
      </c>
      <c r="S367" s="187">
        <v>45261</v>
      </c>
      <c r="T367" s="149"/>
      <c r="U367" s="191"/>
      <c r="X367" s="149">
        <f t="shared" si="50"/>
        <v>6138</v>
      </c>
      <c r="Y367" s="57">
        <f t="shared" si="51"/>
        <v>-9296.4574205915014</v>
      </c>
      <c r="Z367" s="193">
        <f t="shared" si="52"/>
        <v>-680755.02665206278</v>
      </c>
    </row>
    <row r="368" spans="14:26" x14ac:dyDescent="0.2">
      <c r="N368" s="56">
        <v>369</v>
      </c>
      <c r="O368" s="191" t="str">
        <f t="shared" si="47"/>
        <v>NL50</v>
      </c>
      <c r="P368" s="57">
        <f t="shared" si="48"/>
        <v>65.796139101862011</v>
      </c>
      <c r="Q368" s="192">
        <f t="shared" si="53"/>
        <v>9362.2535596933631</v>
      </c>
      <c r="R368" s="149">
        <f t="shared" si="49"/>
        <v>688759.58378970425</v>
      </c>
      <c r="S368" s="187">
        <v>45262</v>
      </c>
      <c r="T368" s="149"/>
      <c r="U368" s="191"/>
      <c r="X368" s="149">
        <f t="shared" si="50"/>
        <v>6138</v>
      </c>
      <c r="Y368" s="57">
        <f t="shared" si="51"/>
        <v>-9362.2535596933631</v>
      </c>
      <c r="Z368" s="193">
        <f t="shared" si="52"/>
        <v>-682621.58378970425</v>
      </c>
    </row>
    <row r="369" spans="14:26" x14ac:dyDescent="0.2">
      <c r="N369" s="56">
        <v>370</v>
      </c>
      <c r="O369" s="191" t="str">
        <f t="shared" si="47"/>
        <v>NL50</v>
      </c>
      <c r="P369" s="57">
        <f t="shared" si="48"/>
        <v>65.796139101862011</v>
      </c>
      <c r="Q369" s="192">
        <f t="shared" si="53"/>
        <v>9428.0496987952247</v>
      </c>
      <c r="R369" s="149">
        <f t="shared" si="49"/>
        <v>690626.14092734572</v>
      </c>
      <c r="S369" s="187">
        <v>45263</v>
      </c>
      <c r="T369" s="149"/>
      <c r="U369" s="191"/>
      <c r="X369" s="149">
        <f t="shared" si="50"/>
        <v>6138</v>
      </c>
      <c r="Y369" s="57">
        <f t="shared" si="51"/>
        <v>-9428.0496987952247</v>
      </c>
      <c r="Z369" s="193">
        <f t="shared" si="52"/>
        <v>-684488.14092734572</v>
      </c>
    </row>
    <row r="370" spans="14:26" x14ac:dyDescent="0.2">
      <c r="N370" s="56">
        <v>371</v>
      </c>
      <c r="O370" s="191" t="str">
        <f t="shared" si="47"/>
        <v>NL50</v>
      </c>
      <c r="P370" s="57">
        <f t="shared" si="48"/>
        <v>65.796139101862011</v>
      </c>
      <c r="Q370" s="192">
        <f t="shared" si="53"/>
        <v>9493.8458378970863</v>
      </c>
      <c r="R370" s="149">
        <f t="shared" si="49"/>
        <v>692492.6980649872</v>
      </c>
      <c r="S370" s="187">
        <v>45264</v>
      </c>
      <c r="T370" s="149"/>
      <c r="U370" s="191"/>
      <c r="X370" s="149">
        <f t="shared" si="50"/>
        <v>6138</v>
      </c>
      <c r="Y370" s="57">
        <f t="shared" si="51"/>
        <v>-9493.8458378970863</v>
      </c>
      <c r="Z370" s="193">
        <f t="shared" si="52"/>
        <v>-686354.6980649872</v>
      </c>
    </row>
    <row r="371" spans="14:26" x14ac:dyDescent="0.2">
      <c r="N371" s="56">
        <v>372</v>
      </c>
      <c r="O371" s="191" t="str">
        <f t="shared" si="47"/>
        <v>NL50</v>
      </c>
      <c r="P371" s="57">
        <f t="shared" si="48"/>
        <v>65.796139101862011</v>
      </c>
      <c r="Q371" s="192">
        <f t="shared" si="53"/>
        <v>9559.6419769989479</v>
      </c>
      <c r="R371" s="149">
        <f t="shared" si="49"/>
        <v>694359.25520262867</v>
      </c>
      <c r="S371" s="187">
        <v>45265</v>
      </c>
      <c r="T371" s="149"/>
      <c r="U371" s="191"/>
      <c r="X371" s="149">
        <f t="shared" si="50"/>
        <v>6138</v>
      </c>
      <c r="Y371" s="57">
        <f t="shared" si="51"/>
        <v>-9559.6419769989479</v>
      </c>
      <c r="Z371" s="193">
        <f t="shared" si="52"/>
        <v>-688221.25520262867</v>
      </c>
    </row>
    <row r="372" spans="14:26" x14ac:dyDescent="0.2">
      <c r="N372" s="56">
        <v>373</v>
      </c>
      <c r="O372" s="191" t="str">
        <f t="shared" si="47"/>
        <v>NL50</v>
      </c>
      <c r="P372" s="57">
        <f t="shared" si="48"/>
        <v>65.796139101862011</v>
      </c>
      <c r="Q372" s="192">
        <f t="shared" si="53"/>
        <v>9625.4381161008096</v>
      </c>
      <c r="R372" s="149">
        <f t="shared" si="49"/>
        <v>696225.81234027015</v>
      </c>
      <c r="S372" s="187">
        <v>45266</v>
      </c>
      <c r="T372" s="149"/>
      <c r="U372" s="191"/>
      <c r="X372" s="149">
        <f t="shared" si="50"/>
        <v>6138</v>
      </c>
      <c r="Y372" s="57">
        <f t="shared" si="51"/>
        <v>-9625.4381161008096</v>
      </c>
      <c r="Z372" s="193">
        <f t="shared" si="52"/>
        <v>-690087.81234027015</v>
      </c>
    </row>
    <row r="373" spans="14:26" x14ac:dyDescent="0.2">
      <c r="N373" s="56">
        <v>374</v>
      </c>
      <c r="O373" s="191" t="str">
        <f t="shared" si="47"/>
        <v>NL50</v>
      </c>
      <c r="P373" s="57">
        <f t="shared" si="48"/>
        <v>65.796139101862011</v>
      </c>
      <c r="Q373" s="192">
        <f t="shared" si="53"/>
        <v>9691.2342552026712</v>
      </c>
      <c r="R373" s="149">
        <f t="shared" si="49"/>
        <v>698092.36947791162</v>
      </c>
      <c r="S373" s="187">
        <v>45267</v>
      </c>
      <c r="T373" s="149"/>
      <c r="U373" s="191"/>
      <c r="X373" s="149">
        <f t="shared" si="50"/>
        <v>6138</v>
      </c>
      <c r="Y373" s="57">
        <f t="shared" si="51"/>
        <v>-9691.2342552026712</v>
      </c>
      <c r="Z373" s="193">
        <f t="shared" si="52"/>
        <v>-691954.36947791162</v>
      </c>
    </row>
    <row r="374" spans="14:26" x14ac:dyDescent="0.2">
      <c r="N374" s="56">
        <v>375</v>
      </c>
      <c r="O374" s="191" t="str">
        <f t="shared" si="47"/>
        <v>NL50</v>
      </c>
      <c r="P374" s="57">
        <f t="shared" si="48"/>
        <v>65.796139101862011</v>
      </c>
      <c r="Q374" s="192">
        <f t="shared" si="53"/>
        <v>9757.0303943045328</v>
      </c>
      <c r="R374" s="149">
        <f t="shared" si="49"/>
        <v>699958.92661555309</v>
      </c>
      <c r="S374" s="187">
        <v>45268</v>
      </c>
      <c r="T374" s="149"/>
      <c r="U374" s="191"/>
      <c r="X374" s="149">
        <f t="shared" si="50"/>
        <v>6138</v>
      </c>
      <c r="Y374" s="57">
        <f t="shared" si="51"/>
        <v>-9757.0303943045328</v>
      </c>
      <c r="Z374" s="193">
        <f t="shared" si="52"/>
        <v>-693820.92661555309</v>
      </c>
    </row>
    <row r="375" spans="14:26" x14ac:dyDescent="0.2">
      <c r="N375" s="56">
        <v>376</v>
      </c>
      <c r="O375" s="191" t="str">
        <f t="shared" si="47"/>
        <v>NL50</v>
      </c>
      <c r="P375" s="57">
        <f t="shared" si="48"/>
        <v>65.796139101862011</v>
      </c>
      <c r="Q375" s="192">
        <f t="shared" si="53"/>
        <v>9822.8265334063944</v>
      </c>
      <c r="R375" s="149">
        <f t="shared" si="49"/>
        <v>701825.48375319457</v>
      </c>
      <c r="S375" s="187">
        <v>45269</v>
      </c>
      <c r="T375" s="149"/>
      <c r="U375" s="191"/>
      <c r="X375" s="149">
        <f t="shared" si="50"/>
        <v>6138</v>
      </c>
      <c r="Y375" s="57">
        <f t="shared" si="51"/>
        <v>-9822.8265334063944</v>
      </c>
      <c r="Z375" s="193">
        <f t="shared" si="52"/>
        <v>-695687.48375319457</v>
      </c>
    </row>
    <row r="376" spans="14:26" x14ac:dyDescent="0.2">
      <c r="N376" s="56">
        <v>377</v>
      </c>
      <c r="O376" s="191" t="str">
        <f t="shared" si="47"/>
        <v>NL50</v>
      </c>
      <c r="P376" s="57">
        <f t="shared" si="48"/>
        <v>65.796139101862011</v>
      </c>
      <c r="Q376" s="192">
        <f t="shared" si="53"/>
        <v>9888.6226725082561</v>
      </c>
      <c r="R376" s="149">
        <f t="shared" si="49"/>
        <v>703692.04089083604</v>
      </c>
      <c r="S376" s="187">
        <v>45270</v>
      </c>
      <c r="T376" s="149"/>
      <c r="U376" s="191"/>
      <c r="X376" s="149">
        <f t="shared" si="50"/>
        <v>6138</v>
      </c>
      <c r="Y376" s="57">
        <f t="shared" si="51"/>
        <v>-9888.6226725082561</v>
      </c>
      <c r="Z376" s="193">
        <f t="shared" si="52"/>
        <v>-697554.04089083604</v>
      </c>
    </row>
    <row r="377" spans="14:26" x14ac:dyDescent="0.2">
      <c r="N377" s="56">
        <v>378</v>
      </c>
      <c r="O377" s="191" t="str">
        <f t="shared" si="47"/>
        <v>NL50</v>
      </c>
      <c r="P377" s="57">
        <f t="shared" si="48"/>
        <v>65.796139101862011</v>
      </c>
      <c r="Q377" s="192">
        <f t="shared" si="53"/>
        <v>9954.4188116101177</v>
      </c>
      <c r="R377" s="149">
        <f t="shared" si="49"/>
        <v>705558.59802847751</v>
      </c>
      <c r="S377" s="187">
        <v>45271</v>
      </c>
      <c r="T377" s="149"/>
      <c r="U377" s="191"/>
      <c r="X377" s="149">
        <f t="shared" si="50"/>
        <v>6138</v>
      </c>
      <c r="Y377" s="57">
        <f t="shared" si="51"/>
        <v>-9954.4188116101177</v>
      </c>
      <c r="Z377" s="193">
        <f t="shared" si="52"/>
        <v>-699420.59802847751</v>
      </c>
    </row>
    <row r="378" spans="14:26" x14ac:dyDescent="0.2">
      <c r="N378" s="56">
        <v>379</v>
      </c>
      <c r="O378" s="191" t="str">
        <f t="shared" si="47"/>
        <v>NL50</v>
      </c>
      <c r="P378" s="57">
        <f t="shared" si="48"/>
        <v>65.796139101862011</v>
      </c>
      <c r="Q378" s="192">
        <f t="shared" si="53"/>
        <v>10020.214950711979</v>
      </c>
      <c r="R378" s="149">
        <f t="shared" si="49"/>
        <v>707425.15516611899</v>
      </c>
      <c r="S378" s="187">
        <v>45272</v>
      </c>
      <c r="T378" s="149"/>
      <c r="U378" s="191"/>
      <c r="X378" s="149">
        <f t="shared" si="50"/>
        <v>6138</v>
      </c>
      <c r="Y378" s="57">
        <f t="shared" si="51"/>
        <v>-10020.214950711979</v>
      </c>
      <c r="Z378" s="193">
        <f t="shared" si="52"/>
        <v>-701287.15516611899</v>
      </c>
    </row>
    <row r="379" spans="14:26" x14ac:dyDescent="0.2">
      <c r="N379" s="56">
        <v>380</v>
      </c>
      <c r="O379" s="191" t="str">
        <f t="shared" si="47"/>
        <v>NL50</v>
      </c>
      <c r="P379" s="57">
        <f t="shared" si="48"/>
        <v>65.796139101862011</v>
      </c>
      <c r="Q379" s="192">
        <f t="shared" si="53"/>
        <v>10086.011089813841</v>
      </c>
      <c r="R379" s="149">
        <f t="shared" si="49"/>
        <v>709291.71230376046</v>
      </c>
      <c r="S379" s="187">
        <v>45273</v>
      </c>
      <c r="T379" s="149"/>
      <c r="U379" s="191"/>
      <c r="X379" s="149">
        <f t="shared" si="50"/>
        <v>6138</v>
      </c>
      <c r="Y379" s="57">
        <f t="shared" si="51"/>
        <v>-10086.011089813841</v>
      </c>
      <c r="Z379" s="193">
        <f t="shared" si="52"/>
        <v>-703153.71230376046</v>
      </c>
    </row>
    <row r="380" spans="14:26" x14ac:dyDescent="0.2">
      <c r="N380" s="56">
        <v>381</v>
      </c>
      <c r="O380" s="191" t="str">
        <f t="shared" si="47"/>
        <v>NL50</v>
      </c>
      <c r="P380" s="57">
        <f t="shared" si="48"/>
        <v>65.796139101862011</v>
      </c>
      <c r="Q380" s="192">
        <f t="shared" si="53"/>
        <v>10151.807228915703</v>
      </c>
      <c r="R380" s="149">
        <f t="shared" si="49"/>
        <v>711158.26944140194</v>
      </c>
      <c r="S380" s="187">
        <v>45274</v>
      </c>
      <c r="T380" s="149"/>
      <c r="U380" s="191"/>
      <c r="X380" s="149">
        <f t="shared" si="50"/>
        <v>6138</v>
      </c>
      <c r="Y380" s="57">
        <f t="shared" si="51"/>
        <v>-10151.807228915703</v>
      </c>
      <c r="Z380" s="193">
        <f t="shared" si="52"/>
        <v>-705020.26944140194</v>
      </c>
    </row>
    <row r="381" spans="14:26" x14ac:dyDescent="0.2">
      <c r="N381" s="56">
        <v>382</v>
      </c>
      <c r="O381" s="191" t="str">
        <f t="shared" si="47"/>
        <v>NL50</v>
      </c>
      <c r="P381" s="57">
        <f t="shared" si="48"/>
        <v>65.796139101862011</v>
      </c>
      <c r="Q381" s="192">
        <f t="shared" si="53"/>
        <v>10217.603368017564</v>
      </c>
      <c r="R381" s="149">
        <f t="shared" si="49"/>
        <v>713024.82657904341</v>
      </c>
      <c r="S381" s="187">
        <v>45275</v>
      </c>
      <c r="T381" s="149"/>
      <c r="U381" s="191"/>
      <c r="X381" s="149">
        <f t="shared" si="50"/>
        <v>6138</v>
      </c>
      <c r="Y381" s="57">
        <f t="shared" si="51"/>
        <v>-10217.603368017564</v>
      </c>
      <c r="Z381" s="193">
        <f t="shared" si="52"/>
        <v>-706886.82657904341</v>
      </c>
    </row>
    <row r="382" spans="14:26" x14ac:dyDescent="0.2">
      <c r="N382" s="56">
        <v>383</v>
      </c>
      <c r="O382" s="191" t="str">
        <f t="shared" si="47"/>
        <v>NL50</v>
      </c>
      <c r="P382" s="57">
        <f t="shared" si="48"/>
        <v>65.796139101862011</v>
      </c>
      <c r="Q382" s="192">
        <f t="shared" si="53"/>
        <v>10283.399507119426</v>
      </c>
      <c r="R382" s="149">
        <f t="shared" si="49"/>
        <v>714891.38371668488</v>
      </c>
      <c r="S382" s="187">
        <v>45276</v>
      </c>
      <c r="T382" s="149"/>
      <c r="U382" s="191"/>
      <c r="X382" s="149">
        <f t="shared" si="50"/>
        <v>6138</v>
      </c>
      <c r="Y382" s="57">
        <f t="shared" si="51"/>
        <v>-10283.399507119426</v>
      </c>
      <c r="Z382" s="193">
        <f t="shared" si="52"/>
        <v>-708753.38371668488</v>
      </c>
    </row>
    <row r="383" spans="14:26" x14ac:dyDescent="0.2">
      <c r="N383" s="56">
        <v>384</v>
      </c>
      <c r="O383" s="191" t="str">
        <f t="shared" si="47"/>
        <v>NL50</v>
      </c>
      <c r="P383" s="57">
        <f t="shared" si="48"/>
        <v>65.796139101862011</v>
      </c>
      <c r="Q383" s="192">
        <f t="shared" si="53"/>
        <v>10349.195646221287</v>
      </c>
      <c r="R383" s="149">
        <f t="shared" si="49"/>
        <v>716757.94085432636</v>
      </c>
      <c r="S383" s="187">
        <v>45277</v>
      </c>
      <c r="T383" s="149"/>
      <c r="U383" s="191"/>
      <c r="X383" s="149">
        <f t="shared" si="50"/>
        <v>6138</v>
      </c>
      <c r="Y383" s="57">
        <f t="shared" si="51"/>
        <v>-10349.195646221287</v>
      </c>
      <c r="Z383" s="193">
        <f t="shared" si="52"/>
        <v>-710619.94085432636</v>
      </c>
    </row>
    <row r="384" spans="14:26" x14ac:dyDescent="0.2">
      <c r="N384" s="56">
        <v>385</v>
      </c>
      <c r="O384" s="191" t="str">
        <f t="shared" ref="O384:O447" si="54">IF(N384&lt;$K$3,$A$3,IF(AND(N384&gt;$K$3,N384&lt;$K$4),$A$4,IF(AND(N384&gt;$K$4,N384&lt;$K$5),$A$5,IF(AND(N384&gt;$K$5,N384&lt;$K$6),$A$6,IF(AND(N384&gt;$K$6,N384&lt;$K$7),$A$7,IF(AND(N384&gt;$K$7,N384&lt;$K$8),$A$8,IF(AND(N384&gt;$K$8,N384&lt;$K$9),$A$9)))))))</f>
        <v>NL50</v>
      </c>
      <c r="P384" s="57">
        <f t="shared" si="48"/>
        <v>65.796139101862011</v>
      </c>
      <c r="Q384" s="192">
        <f t="shared" si="53"/>
        <v>10414.991785323149</v>
      </c>
      <c r="R384" s="149">
        <f t="shared" si="49"/>
        <v>718624.49799196795</v>
      </c>
      <c r="S384" s="187">
        <v>45278</v>
      </c>
      <c r="T384" s="149"/>
      <c r="U384" s="191"/>
      <c r="X384" s="149">
        <f t="shared" si="50"/>
        <v>6138</v>
      </c>
      <c r="Y384" s="57">
        <f t="shared" si="51"/>
        <v>-10414.991785323149</v>
      </c>
      <c r="Z384" s="193">
        <f t="shared" si="52"/>
        <v>-712486.49799196795</v>
      </c>
    </row>
    <row r="385" spans="14:26" x14ac:dyDescent="0.2">
      <c r="N385" s="56">
        <v>386</v>
      </c>
      <c r="O385" s="191" t="str">
        <f t="shared" si="54"/>
        <v>NL50</v>
      </c>
      <c r="P385" s="57">
        <f t="shared" ref="P385:P448" si="55">VLOOKUP(O385,$A$3:$L$9,12,0)</f>
        <v>65.796139101862011</v>
      </c>
      <c r="Q385" s="192">
        <f t="shared" si="53"/>
        <v>10480.787924425011</v>
      </c>
      <c r="R385" s="149">
        <f t="shared" si="49"/>
        <v>720491.05512960942</v>
      </c>
      <c r="S385" s="187">
        <v>45279</v>
      </c>
      <c r="T385" s="149"/>
      <c r="U385" s="191"/>
      <c r="X385" s="149">
        <f t="shared" si="50"/>
        <v>6138</v>
      </c>
      <c r="Y385" s="57">
        <f t="shared" si="51"/>
        <v>-10480.787924425011</v>
      </c>
      <c r="Z385" s="193">
        <f t="shared" si="52"/>
        <v>-714353.05512960942</v>
      </c>
    </row>
    <row r="386" spans="14:26" x14ac:dyDescent="0.2">
      <c r="N386" s="56">
        <v>387</v>
      </c>
      <c r="O386" s="191" t="str">
        <f t="shared" si="54"/>
        <v>NL50</v>
      </c>
      <c r="P386" s="57">
        <f t="shared" si="55"/>
        <v>65.796139101862011</v>
      </c>
      <c r="Q386" s="192">
        <f t="shared" si="53"/>
        <v>10546.584063526872</v>
      </c>
      <c r="R386" s="149">
        <f t="shared" ref="R386:R449" si="56">$C$25*N386</f>
        <v>722357.61226725089</v>
      </c>
      <c r="S386" s="187">
        <v>45280</v>
      </c>
      <c r="T386" s="149"/>
      <c r="U386" s="191"/>
      <c r="X386" s="149">
        <f t="shared" si="50"/>
        <v>6138</v>
      </c>
      <c r="Y386" s="57">
        <f t="shared" si="51"/>
        <v>-10546.584063526872</v>
      </c>
      <c r="Z386" s="193">
        <f t="shared" si="52"/>
        <v>-716219.61226725089</v>
      </c>
    </row>
    <row r="387" spans="14:26" x14ac:dyDescent="0.2">
      <c r="N387" s="56">
        <v>388</v>
      </c>
      <c r="O387" s="191" t="str">
        <f t="shared" si="54"/>
        <v>NL50</v>
      </c>
      <c r="P387" s="57">
        <f t="shared" si="55"/>
        <v>65.796139101862011</v>
      </c>
      <c r="Q387" s="192">
        <f t="shared" si="53"/>
        <v>10612.380202628734</v>
      </c>
      <c r="R387" s="149">
        <f t="shared" si="56"/>
        <v>724224.16940489237</v>
      </c>
      <c r="S387" s="187">
        <v>45281</v>
      </c>
      <c r="T387" s="149"/>
      <c r="U387" s="191"/>
      <c r="X387" s="149">
        <f t="shared" si="50"/>
        <v>6138</v>
      </c>
      <c r="Y387" s="57">
        <f t="shared" si="51"/>
        <v>-10612.380202628734</v>
      </c>
      <c r="Z387" s="193">
        <f t="shared" si="52"/>
        <v>-718086.16940489237</v>
      </c>
    </row>
    <row r="388" spans="14:26" x14ac:dyDescent="0.2">
      <c r="N388" s="56">
        <v>389</v>
      </c>
      <c r="O388" s="191" t="str">
        <f t="shared" si="54"/>
        <v>NL50</v>
      </c>
      <c r="P388" s="57">
        <f t="shared" si="55"/>
        <v>65.796139101862011</v>
      </c>
      <c r="Q388" s="192">
        <f t="shared" si="53"/>
        <v>10678.176341730596</v>
      </c>
      <c r="R388" s="149">
        <f t="shared" si="56"/>
        <v>726090.72654253384</v>
      </c>
      <c r="S388" s="187">
        <v>45282</v>
      </c>
      <c r="T388" s="149"/>
      <c r="U388" s="191"/>
      <c r="X388" s="149">
        <f t="shared" si="50"/>
        <v>6138</v>
      </c>
      <c r="Y388" s="57">
        <f t="shared" si="51"/>
        <v>-10678.176341730596</v>
      </c>
      <c r="Z388" s="193">
        <f t="shared" si="52"/>
        <v>-719952.72654253384</v>
      </c>
    </row>
    <row r="389" spans="14:26" x14ac:dyDescent="0.2">
      <c r="N389" s="56">
        <v>390</v>
      </c>
      <c r="O389" s="191" t="str">
        <f t="shared" si="54"/>
        <v>NL50</v>
      </c>
      <c r="P389" s="57">
        <f t="shared" si="55"/>
        <v>65.796139101862011</v>
      </c>
      <c r="Q389" s="192">
        <f t="shared" si="53"/>
        <v>10743.972480832457</v>
      </c>
      <c r="R389" s="149">
        <f t="shared" si="56"/>
        <v>727957.28368017531</v>
      </c>
      <c r="S389" s="187">
        <v>45283</v>
      </c>
      <c r="T389" s="149"/>
      <c r="U389" s="191"/>
      <c r="X389" s="149">
        <f t="shared" si="50"/>
        <v>6138</v>
      </c>
      <c r="Y389" s="57">
        <f t="shared" si="51"/>
        <v>-10743.972480832457</v>
      </c>
      <c r="Z389" s="193">
        <f t="shared" si="52"/>
        <v>-721819.28368017531</v>
      </c>
    </row>
    <row r="390" spans="14:26" x14ac:dyDescent="0.2">
      <c r="N390" s="56">
        <v>391</v>
      </c>
      <c r="O390" s="191" t="str">
        <f t="shared" si="54"/>
        <v>NL50</v>
      </c>
      <c r="P390" s="57">
        <f t="shared" si="55"/>
        <v>65.796139101862011</v>
      </c>
      <c r="Q390" s="192">
        <f t="shared" si="53"/>
        <v>10809.768619934319</v>
      </c>
      <c r="R390" s="149">
        <f t="shared" si="56"/>
        <v>729823.84081781679</v>
      </c>
      <c r="S390" s="187">
        <v>45284</v>
      </c>
      <c r="T390" s="149"/>
      <c r="U390" s="191"/>
      <c r="X390" s="149">
        <f t="shared" si="50"/>
        <v>6138</v>
      </c>
      <c r="Y390" s="57">
        <f t="shared" si="51"/>
        <v>-10809.768619934319</v>
      </c>
      <c r="Z390" s="193">
        <f t="shared" si="52"/>
        <v>-723685.84081781679</v>
      </c>
    </row>
    <row r="391" spans="14:26" x14ac:dyDescent="0.2">
      <c r="N391" s="56">
        <v>392</v>
      </c>
      <c r="O391" s="191" t="str">
        <f t="shared" si="54"/>
        <v>NL50</v>
      </c>
      <c r="P391" s="57">
        <f t="shared" si="55"/>
        <v>65.796139101862011</v>
      </c>
      <c r="Q391" s="192">
        <f t="shared" si="53"/>
        <v>10875.56475903618</v>
      </c>
      <c r="R391" s="149">
        <f t="shared" si="56"/>
        <v>731690.39795545826</v>
      </c>
      <c r="S391" s="187">
        <v>45285</v>
      </c>
      <c r="T391" s="149"/>
      <c r="U391" s="191"/>
      <c r="X391" s="149">
        <f t="shared" si="50"/>
        <v>6138</v>
      </c>
      <c r="Y391" s="57">
        <f t="shared" si="51"/>
        <v>-10875.56475903618</v>
      </c>
      <c r="Z391" s="193">
        <f t="shared" si="52"/>
        <v>-725552.39795545826</v>
      </c>
    </row>
    <row r="392" spans="14:26" x14ac:dyDescent="0.2">
      <c r="N392" s="56">
        <v>393</v>
      </c>
      <c r="O392" s="191" t="str">
        <f t="shared" si="54"/>
        <v>NL50</v>
      </c>
      <c r="P392" s="57">
        <f t="shared" si="55"/>
        <v>65.796139101862011</v>
      </c>
      <c r="Q392" s="192">
        <f t="shared" si="53"/>
        <v>10941.360898138042</v>
      </c>
      <c r="R392" s="149">
        <f t="shared" si="56"/>
        <v>733556.95509309974</v>
      </c>
      <c r="S392" s="187">
        <v>45286</v>
      </c>
      <c r="T392" s="149"/>
      <c r="U392" s="191"/>
      <c r="X392" s="149">
        <f t="shared" si="50"/>
        <v>6138</v>
      </c>
      <c r="Y392" s="57">
        <f t="shared" si="51"/>
        <v>-10941.360898138042</v>
      </c>
      <c r="Z392" s="193">
        <f t="shared" si="52"/>
        <v>-727418.95509309974</v>
      </c>
    </row>
    <row r="393" spans="14:26" x14ac:dyDescent="0.2">
      <c r="N393" s="56">
        <v>394</v>
      </c>
      <c r="O393" s="191" t="str">
        <f t="shared" si="54"/>
        <v>NL50</v>
      </c>
      <c r="P393" s="57">
        <f t="shared" si="55"/>
        <v>65.796139101862011</v>
      </c>
      <c r="Q393" s="192">
        <f t="shared" si="53"/>
        <v>11007.157037239904</v>
      </c>
      <c r="R393" s="149">
        <f t="shared" si="56"/>
        <v>735423.51223074121</v>
      </c>
      <c r="S393" s="187">
        <v>45287</v>
      </c>
      <c r="T393" s="149"/>
      <c r="U393" s="191"/>
      <c r="X393" s="149">
        <f t="shared" si="50"/>
        <v>6138</v>
      </c>
      <c r="Y393" s="57">
        <f t="shared" si="51"/>
        <v>-11007.157037239904</v>
      </c>
      <c r="Z393" s="193">
        <f t="shared" si="52"/>
        <v>-729285.51223074121</v>
      </c>
    </row>
    <row r="394" spans="14:26" x14ac:dyDescent="0.2">
      <c r="N394" s="56">
        <v>395</v>
      </c>
      <c r="O394" s="191" t="str">
        <f t="shared" si="54"/>
        <v>NL50</v>
      </c>
      <c r="P394" s="57">
        <f t="shared" si="55"/>
        <v>65.796139101862011</v>
      </c>
      <c r="Q394" s="192">
        <f t="shared" si="53"/>
        <v>11072.953176341765</v>
      </c>
      <c r="R394" s="149">
        <f t="shared" si="56"/>
        <v>737290.06936838268</v>
      </c>
      <c r="S394" s="187">
        <v>45288</v>
      </c>
      <c r="T394" s="149"/>
      <c r="U394" s="191"/>
      <c r="X394" s="149">
        <f t="shared" si="50"/>
        <v>6138</v>
      </c>
      <c r="Y394" s="57">
        <f t="shared" si="51"/>
        <v>-11072.953176341765</v>
      </c>
      <c r="Z394" s="193">
        <f t="shared" si="52"/>
        <v>-731152.06936838268</v>
      </c>
    </row>
    <row r="395" spans="14:26" x14ac:dyDescent="0.2">
      <c r="N395" s="56">
        <v>396</v>
      </c>
      <c r="O395" s="191" t="str">
        <f t="shared" si="54"/>
        <v>NL50</v>
      </c>
      <c r="P395" s="57">
        <f t="shared" si="55"/>
        <v>65.796139101862011</v>
      </c>
      <c r="Q395" s="192">
        <f t="shared" si="53"/>
        <v>11138.749315443627</v>
      </c>
      <c r="R395" s="149">
        <f t="shared" si="56"/>
        <v>739156.62650602416</v>
      </c>
      <c r="S395" s="187">
        <v>45289</v>
      </c>
      <c r="T395" s="149"/>
      <c r="U395" s="191"/>
      <c r="X395" s="149">
        <f t="shared" ref="X395:X458" si="57">X394+W395</f>
        <v>6138</v>
      </c>
      <c r="Y395" s="57">
        <f t="shared" ref="Y395:Y458" si="58">V395-Q395</f>
        <v>-11138.749315443627</v>
      </c>
      <c r="Z395" s="193">
        <f t="shared" ref="Z395:Z458" si="59">X395-R395</f>
        <v>-733018.62650602416</v>
      </c>
    </row>
    <row r="396" spans="14:26" x14ac:dyDescent="0.2">
      <c r="N396" s="56">
        <v>397</v>
      </c>
      <c r="O396" s="191" t="str">
        <f t="shared" si="54"/>
        <v>NL50</v>
      </c>
      <c r="P396" s="57">
        <f t="shared" si="55"/>
        <v>65.796139101862011</v>
      </c>
      <c r="Q396" s="192">
        <f t="shared" si="53"/>
        <v>11204.545454545489</v>
      </c>
      <c r="R396" s="149">
        <f t="shared" si="56"/>
        <v>741023.18364366563</v>
      </c>
      <c r="S396" s="187">
        <v>45290</v>
      </c>
      <c r="T396" s="149"/>
      <c r="U396" s="191"/>
      <c r="X396" s="149">
        <f t="shared" si="57"/>
        <v>6138</v>
      </c>
      <c r="Y396" s="57">
        <f t="shared" si="58"/>
        <v>-11204.545454545489</v>
      </c>
      <c r="Z396" s="193">
        <f t="shared" si="59"/>
        <v>-734885.18364366563</v>
      </c>
    </row>
    <row r="397" spans="14:26" x14ac:dyDescent="0.2">
      <c r="N397" s="56">
        <v>398</v>
      </c>
      <c r="O397" s="191" t="str">
        <f t="shared" si="54"/>
        <v>NL50</v>
      </c>
      <c r="P397" s="57">
        <f t="shared" si="55"/>
        <v>65.796139101862011</v>
      </c>
      <c r="Q397" s="192">
        <f t="shared" si="53"/>
        <v>11270.34159364735</v>
      </c>
      <c r="R397" s="149">
        <f t="shared" si="56"/>
        <v>742889.7407813071</v>
      </c>
      <c r="S397" s="187">
        <v>45291</v>
      </c>
      <c r="T397" s="149"/>
      <c r="U397" s="191"/>
      <c r="X397" s="149">
        <f t="shared" si="57"/>
        <v>6138</v>
      </c>
      <c r="Y397" s="57">
        <f t="shared" si="58"/>
        <v>-11270.34159364735</v>
      </c>
      <c r="Z397" s="193">
        <f t="shared" si="59"/>
        <v>-736751.7407813071</v>
      </c>
    </row>
    <row r="398" spans="14:26" x14ac:dyDescent="0.2">
      <c r="N398" s="56">
        <v>399</v>
      </c>
      <c r="O398" s="191" t="str">
        <f t="shared" si="54"/>
        <v>NL50</v>
      </c>
      <c r="P398" s="57">
        <f t="shared" si="55"/>
        <v>65.796139101862011</v>
      </c>
      <c r="Q398" s="192">
        <f t="shared" si="53"/>
        <v>11336.137732749212</v>
      </c>
      <c r="R398" s="149">
        <f t="shared" si="56"/>
        <v>744756.29791894858</v>
      </c>
      <c r="S398" s="187">
        <v>45292</v>
      </c>
      <c r="T398" s="149"/>
      <c r="U398" s="191"/>
      <c r="X398" s="149">
        <f t="shared" si="57"/>
        <v>6138</v>
      </c>
      <c r="Y398" s="57">
        <f t="shared" si="58"/>
        <v>-11336.137732749212</v>
      </c>
      <c r="Z398" s="193">
        <f t="shared" si="59"/>
        <v>-738618.29791894858</v>
      </c>
    </row>
    <row r="399" spans="14:26" x14ac:dyDescent="0.2">
      <c r="N399" s="56">
        <v>400</v>
      </c>
      <c r="O399" s="191" t="str">
        <f t="shared" si="54"/>
        <v>NL50</v>
      </c>
      <c r="P399" s="57">
        <f t="shared" si="55"/>
        <v>65.796139101862011</v>
      </c>
      <c r="Q399" s="192">
        <f t="shared" si="53"/>
        <v>11401.933871851073</v>
      </c>
      <c r="R399" s="149">
        <f t="shared" si="56"/>
        <v>746622.85505659005</v>
      </c>
      <c r="S399" s="187">
        <v>45293</v>
      </c>
      <c r="T399" s="149"/>
      <c r="U399" s="191"/>
      <c r="X399" s="149">
        <f t="shared" si="57"/>
        <v>6138</v>
      </c>
      <c r="Y399" s="57">
        <f t="shared" si="58"/>
        <v>-11401.933871851073</v>
      </c>
      <c r="Z399" s="193">
        <f t="shared" si="59"/>
        <v>-740484.85505659005</v>
      </c>
    </row>
    <row r="400" spans="14:26" x14ac:dyDescent="0.2">
      <c r="N400" s="56">
        <v>401</v>
      </c>
      <c r="O400" s="191" t="str">
        <f t="shared" si="54"/>
        <v>NL50</v>
      </c>
      <c r="P400" s="57">
        <f t="shared" si="55"/>
        <v>65.796139101862011</v>
      </c>
      <c r="Q400" s="192">
        <f t="shared" si="53"/>
        <v>11467.730010952935</v>
      </c>
      <c r="R400" s="149">
        <f t="shared" si="56"/>
        <v>748489.41219423153</v>
      </c>
      <c r="S400" s="187">
        <v>45294</v>
      </c>
      <c r="T400" s="149"/>
      <c r="U400" s="191"/>
      <c r="X400" s="149">
        <f t="shared" si="57"/>
        <v>6138</v>
      </c>
      <c r="Y400" s="57">
        <f t="shared" si="58"/>
        <v>-11467.730010952935</v>
      </c>
      <c r="Z400" s="193">
        <f t="shared" si="59"/>
        <v>-742351.41219423153</v>
      </c>
    </row>
    <row r="401" spans="14:26" x14ac:dyDescent="0.2">
      <c r="N401" s="56">
        <v>402</v>
      </c>
      <c r="O401" s="191" t="str">
        <f t="shared" si="54"/>
        <v>NL50</v>
      </c>
      <c r="P401" s="57">
        <f t="shared" si="55"/>
        <v>65.796139101862011</v>
      </c>
      <c r="Q401" s="192">
        <f t="shared" si="53"/>
        <v>11533.526150054797</v>
      </c>
      <c r="R401" s="149">
        <f t="shared" si="56"/>
        <v>750355.969331873</v>
      </c>
      <c r="S401" s="187">
        <v>45295</v>
      </c>
      <c r="T401" s="149"/>
      <c r="U401" s="191"/>
      <c r="X401" s="149">
        <f t="shared" si="57"/>
        <v>6138</v>
      </c>
      <c r="Y401" s="57">
        <f t="shared" si="58"/>
        <v>-11533.526150054797</v>
      </c>
      <c r="Z401" s="193">
        <f t="shared" si="59"/>
        <v>-744217.969331873</v>
      </c>
    </row>
    <row r="402" spans="14:26" x14ac:dyDescent="0.2">
      <c r="N402" s="56">
        <v>403</v>
      </c>
      <c r="O402" s="191" t="str">
        <f t="shared" si="54"/>
        <v>NL50</v>
      </c>
      <c r="P402" s="57">
        <f t="shared" si="55"/>
        <v>65.796139101862011</v>
      </c>
      <c r="Q402" s="192">
        <f t="shared" si="53"/>
        <v>11599.322289156658</v>
      </c>
      <c r="R402" s="149">
        <f t="shared" si="56"/>
        <v>752222.52646951447</v>
      </c>
      <c r="S402" s="187">
        <v>45296</v>
      </c>
      <c r="T402" s="149"/>
      <c r="U402" s="191"/>
      <c r="X402" s="149">
        <f t="shared" si="57"/>
        <v>6138</v>
      </c>
      <c r="Y402" s="57">
        <f t="shared" si="58"/>
        <v>-11599.322289156658</v>
      </c>
      <c r="Z402" s="193">
        <f t="shared" si="59"/>
        <v>-746084.52646951447</v>
      </c>
    </row>
    <row r="403" spans="14:26" x14ac:dyDescent="0.2">
      <c r="N403" s="56">
        <v>404</v>
      </c>
      <c r="O403" s="191" t="str">
        <f t="shared" si="54"/>
        <v>NL50</v>
      </c>
      <c r="P403" s="57">
        <f t="shared" si="55"/>
        <v>65.796139101862011</v>
      </c>
      <c r="Q403" s="192">
        <f t="shared" ref="Q403:Q466" si="60">Q402+P403</f>
        <v>11665.11842825852</v>
      </c>
      <c r="R403" s="149">
        <f t="shared" si="56"/>
        <v>754089.08360715595</v>
      </c>
      <c r="S403" s="187">
        <v>45297</v>
      </c>
      <c r="T403" s="149"/>
      <c r="U403" s="191"/>
      <c r="X403" s="149">
        <f t="shared" si="57"/>
        <v>6138</v>
      </c>
      <c r="Y403" s="57">
        <f t="shared" si="58"/>
        <v>-11665.11842825852</v>
      </c>
      <c r="Z403" s="193">
        <f t="shared" si="59"/>
        <v>-747951.08360715595</v>
      </c>
    </row>
    <row r="404" spans="14:26" x14ac:dyDescent="0.2">
      <c r="N404" s="56">
        <v>405</v>
      </c>
      <c r="O404" s="191" t="str">
        <f t="shared" si="54"/>
        <v>NL50</v>
      </c>
      <c r="P404" s="57">
        <f t="shared" si="55"/>
        <v>65.796139101862011</v>
      </c>
      <c r="Q404" s="192">
        <f t="shared" si="60"/>
        <v>11730.914567360382</v>
      </c>
      <c r="R404" s="149">
        <f t="shared" si="56"/>
        <v>755955.64074479742</v>
      </c>
      <c r="S404" s="187">
        <v>45298</v>
      </c>
      <c r="T404" s="149"/>
      <c r="U404" s="191"/>
      <c r="X404" s="149">
        <f t="shared" si="57"/>
        <v>6138</v>
      </c>
      <c r="Y404" s="57">
        <f t="shared" si="58"/>
        <v>-11730.914567360382</v>
      </c>
      <c r="Z404" s="193">
        <f t="shared" si="59"/>
        <v>-749817.64074479742</v>
      </c>
    </row>
    <row r="405" spans="14:26" x14ac:dyDescent="0.2">
      <c r="N405" s="56">
        <v>406</v>
      </c>
      <c r="O405" s="191" t="str">
        <f t="shared" si="54"/>
        <v>NL50</v>
      </c>
      <c r="P405" s="57">
        <f t="shared" si="55"/>
        <v>65.796139101862011</v>
      </c>
      <c r="Q405" s="192">
        <f t="shared" si="60"/>
        <v>11796.710706462243</v>
      </c>
      <c r="R405" s="149">
        <f t="shared" si="56"/>
        <v>757822.19788243889</v>
      </c>
      <c r="S405" s="187">
        <v>45299</v>
      </c>
      <c r="T405" s="149"/>
      <c r="U405" s="191"/>
      <c r="X405" s="149">
        <f t="shared" si="57"/>
        <v>6138</v>
      </c>
      <c r="Y405" s="57">
        <f t="shared" si="58"/>
        <v>-11796.710706462243</v>
      </c>
      <c r="Z405" s="193">
        <f t="shared" si="59"/>
        <v>-751684.19788243889</v>
      </c>
    </row>
    <row r="406" spans="14:26" x14ac:dyDescent="0.2">
      <c r="N406" s="56">
        <v>407</v>
      </c>
      <c r="O406" s="191" t="str">
        <f t="shared" si="54"/>
        <v>NL50</v>
      </c>
      <c r="P406" s="57">
        <f t="shared" si="55"/>
        <v>65.796139101862011</v>
      </c>
      <c r="Q406" s="192">
        <f t="shared" si="60"/>
        <v>11862.506845564105</v>
      </c>
      <c r="R406" s="149">
        <f t="shared" si="56"/>
        <v>759688.75502008037</v>
      </c>
      <c r="S406" s="187">
        <v>45300</v>
      </c>
      <c r="T406" s="149"/>
      <c r="U406" s="191"/>
      <c r="X406" s="149">
        <f t="shared" si="57"/>
        <v>6138</v>
      </c>
      <c r="Y406" s="57">
        <f t="shared" si="58"/>
        <v>-11862.506845564105</v>
      </c>
      <c r="Z406" s="193">
        <f t="shared" si="59"/>
        <v>-753550.75502008037</v>
      </c>
    </row>
    <row r="407" spans="14:26" x14ac:dyDescent="0.2">
      <c r="N407" s="56">
        <v>408</v>
      </c>
      <c r="O407" s="191" t="str">
        <f t="shared" si="54"/>
        <v>NL50</v>
      </c>
      <c r="P407" s="57">
        <f t="shared" si="55"/>
        <v>65.796139101862011</v>
      </c>
      <c r="Q407" s="192">
        <f t="shared" si="60"/>
        <v>11928.302984665967</v>
      </c>
      <c r="R407" s="149">
        <f t="shared" si="56"/>
        <v>761555.31215772184</v>
      </c>
      <c r="S407" s="187">
        <v>45301</v>
      </c>
      <c r="T407" s="149"/>
      <c r="U407" s="191"/>
      <c r="X407" s="149">
        <f t="shared" si="57"/>
        <v>6138</v>
      </c>
      <c r="Y407" s="57">
        <f t="shared" si="58"/>
        <v>-11928.302984665967</v>
      </c>
      <c r="Z407" s="193">
        <f t="shared" si="59"/>
        <v>-755417.31215772184</v>
      </c>
    </row>
    <row r="408" spans="14:26" x14ac:dyDescent="0.2">
      <c r="N408" s="56">
        <v>409</v>
      </c>
      <c r="O408" s="191" t="str">
        <f t="shared" si="54"/>
        <v>NL50</v>
      </c>
      <c r="P408" s="57">
        <f t="shared" si="55"/>
        <v>65.796139101862011</v>
      </c>
      <c r="Q408" s="192">
        <f t="shared" si="60"/>
        <v>11994.099123767828</v>
      </c>
      <c r="R408" s="149">
        <f t="shared" si="56"/>
        <v>763421.86929536331</v>
      </c>
      <c r="S408" s="187">
        <v>45302</v>
      </c>
      <c r="T408" s="149"/>
      <c r="U408" s="191"/>
      <c r="X408" s="149">
        <f t="shared" si="57"/>
        <v>6138</v>
      </c>
      <c r="Y408" s="57">
        <f t="shared" si="58"/>
        <v>-11994.099123767828</v>
      </c>
      <c r="Z408" s="193">
        <f t="shared" si="59"/>
        <v>-757283.86929536331</v>
      </c>
    </row>
    <row r="409" spans="14:26" x14ac:dyDescent="0.2">
      <c r="N409" s="56">
        <v>410</v>
      </c>
      <c r="O409" s="191" t="str">
        <f t="shared" si="54"/>
        <v>NL50</v>
      </c>
      <c r="P409" s="57">
        <f t="shared" si="55"/>
        <v>65.796139101862011</v>
      </c>
      <c r="Q409" s="192">
        <f t="shared" si="60"/>
        <v>12059.89526286969</v>
      </c>
      <c r="R409" s="149">
        <f t="shared" si="56"/>
        <v>765288.42643300479</v>
      </c>
      <c r="S409" s="187">
        <v>45303</v>
      </c>
      <c r="T409" s="149"/>
      <c r="U409" s="191"/>
      <c r="X409" s="149">
        <f t="shared" si="57"/>
        <v>6138</v>
      </c>
      <c r="Y409" s="57">
        <f t="shared" si="58"/>
        <v>-12059.89526286969</v>
      </c>
      <c r="Z409" s="193">
        <f t="shared" si="59"/>
        <v>-759150.42643300479</v>
      </c>
    </row>
    <row r="410" spans="14:26" x14ac:dyDescent="0.2">
      <c r="N410" s="56">
        <v>411</v>
      </c>
      <c r="O410" s="191" t="str">
        <f t="shared" si="54"/>
        <v>NL50</v>
      </c>
      <c r="P410" s="57">
        <f t="shared" si="55"/>
        <v>65.796139101862011</v>
      </c>
      <c r="Q410" s="192">
        <f t="shared" si="60"/>
        <v>12125.691401971551</v>
      </c>
      <c r="R410" s="149">
        <f t="shared" si="56"/>
        <v>767154.98357064626</v>
      </c>
      <c r="S410" s="187">
        <v>45304</v>
      </c>
      <c r="T410" s="149"/>
      <c r="U410" s="191"/>
      <c r="X410" s="149">
        <f t="shared" si="57"/>
        <v>6138</v>
      </c>
      <c r="Y410" s="57">
        <f t="shared" si="58"/>
        <v>-12125.691401971551</v>
      </c>
      <c r="Z410" s="193">
        <f t="shared" si="59"/>
        <v>-761016.98357064626</v>
      </c>
    </row>
    <row r="411" spans="14:26" x14ac:dyDescent="0.2">
      <c r="N411" s="56">
        <v>412</v>
      </c>
      <c r="O411" s="191" t="str">
        <f t="shared" si="54"/>
        <v>NL50</v>
      </c>
      <c r="P411" s="57">
        <f t="shared" si="55"/>
        <v>65.796139101862011</v>
      </c>
      <c r="Q411" s="192">
        <f t="shared" si="60"/>
        <v>12191.487541073413</v>
      </c>
      <c r="R411" s="149">
        <f t="shared" si="56"/>
        <v>769021.54070828774</v>
      </c>
      <c r="S411" s="187">
        <v>45305</v>
      </c>
      <c r="T411" s="149"/>
      <c r="U411" s="191"/>
      <c r="X411" s="149">
        <f t="shared" si="57"/>
        <v>6138</v>
      </c>
      <c r="Y411" s="57">
        <f t="shared" si="58"/>
        <v>-12191.487541073413</v>
      </c>
      <c r="Z411" s="193">
        <f t="shared" si="59"/>
        <v>-762883.54070828774</v>
      </c>
    </row>
    <row r="412" spans="14:26" x14ac:dyDescent="0.2">
      <c r="N412" s="56">
        <v>413</v>
      </c>
      <c r="O412" s="191" t="str">
        <f t="shared" si="54"/>
        <v>NL50</v>
      </c>
      <c r="P412" s="57">
        <f t="shared" si="55"/>
        <v>65.796139101862011</v>
      </c>
      <c r="Q412" s="192">
        <f t="shared" si="60"/>
        <v>12257.283680175275</v>
      </c>
      <c r="R412" s="149">
        <f t="shared" si="56"/>
        <v>770888.09784592921</v>
      </c>
      <c r="S412" s="187">
        <v>45306</v>
      </c>
      <c r="T412" s="149"/>
      <c r="U412" s="191"/>
      <c r="X412" s="149">
        <f t="shared" si="57"/>
        <v>6138</v>
      </c>
      <c r="Y412" s="57">
        <f t="shared" si="58"/>
        <v>-12257.283680175275</v>
      </c>
      <c r="Z412" s="193">
        <f t="shared" si="59"/>
        <v>-764750.09784592921</v>
      </c>
    </row>
    <row r="413" spans="14:26" x14ac:dyDescent="0.2">
      <c r="N413" s="56">
        <v>414</v>
      </c>
      <c r="O413" s="191" t="str">
        <f t="shared" si="54"/>
        <v>NL50</v>
      </c>
      <c r="P413" s="57">
        <f t="shared" si="55"/>
        <v>65.796139101862011</v>
      </c>
      <c r="Q413" s="192">
        <f t="shared" si="60"/>
        <v>12323.079819277136</v>
      </c>
      <c r="R413" s="149">
        <f t="shared" si="56"/>
        <v>772754.65498357068</v>
      </c>
      <c r="S413" s="187">
        <v>45307</v>
      </c>
      <c r="T413" s="149"/>
      <c r="U413" s="191"/>
      <c r="X413" s="149">
        <f t="shared" si="57"/>
        <v>6138</v>
      </c>
      <c r="Y413" s="57">
        <f t="shared" si="58"/>
        <v>-12323.079819277136</v>
      </c>
      <c r="Z413" s="193">
        <f t="shared" si="59"/>
        <v>-766616.65498357068</v>
      </c>
    </row>
    <row r="414" spans="14:26" x14ac:dyDescent="0.2">
      <c r="N414" s="56">
        <v>415</v>
      </c>
      <c r="O414" s="191" t="str">
        <f t="shared" si="54"/>
        <v>NL50</v>
      </c>
      <c r="P414" s="57">
        <f t="shared" si="55"/>
        <v>65.796139101862011</v>
      </c>
      <c r="Q414" s="192">
        <f t="shared" si="60"/>
        <v>12388.875958378998</v>
      </c>
      <c r="R414" s="149">
        <f t="shared" si="56"/>
        <v>774621.21212121216</v>
      </c>
      <c r="S414" s="187">
        <v>45308</v>
      </c>
      <c r="T414" s="149"/>
      <c r="U414" s="191"/>
      <c r="X414" s="149">
        <f t="shared" si="57"/>
        <v>6138</v>
      </c>
      <c r="Y414" s="57">
        <f t="shared" si="58"/>
        <v>-12388.875958378998</v>
      </c>
      <c r="Z414" s="193">
        <f t="shared" si="59"/>
        <v>-768483.21212121216</v>
      </c>
    </row>
    <row r="415" spans="14:26" x14ac:dyDescent="0.2">
      <c r="N415" s="56">
        <v>416</v>
      </c>
      <c r="O415" s="191" t="str">
        <f t="shared" si="54"/>
        <v>NL50</v>
      </c>
      <c r="P415" s="57">
        <f t="shared" si="55"/>
        <v>65.796139101862011</v>
      </c>
      <c r="Q415" s="192">
        <f t="shared" si="60"/>
        <v>12454.67209748086</v>
      </c>
      <c r="R415" s="149">
        <f t="shared" si="56"/>
        <v>776487.76925885363</v>
      </c>
      <c r="S415" s="187">
        <v>45309</v>
      </c>
      <c r="T415" s="149"/>
      <c r="U415" s="191"/>
      <c r="X415" s="149">
        <f t="shared" si="57"/>
        <v>6138</v>
      </c>
      <c r="Y415" s="57">
        <f t="shared" si="58"/>
        <v>-12454.67209748086</v>
      </c>
      <c r="Z415" s="193">
        <f t="shared" si="59"/>
        <v>-770349.76925885363</v>
      </c>
    </row>
    <row r="416" spans="14:26" x14ac:dyDescent="0.2">
      <c r="N416" s="56">
        <v>417</v>
      </c>
      <c r="O416" s="191" t="str">
        <f t="shared" si="54"/>
        <v>NL50</v>
      </c>
      <c r="P416" s="57">
        <f t="shared" si="55"/>
        <v>65.796139101862011</v>
      </c>
      <c r="Q416" s="192">
        <f t="shared" si="60"/>
        <v>12520.468236582721</v>
      </c>
      <c r="R416" s="149">
        <f t="shared" si="56"/>
        <v>778354.3263964951</v>
      </c>
      <c r="S416" s="187">
        <v>45310</v>
      </c>
      <c r="T416" s="149"/>
      <c r="U416" s="191"/>
      <c r="X416" s="149">
        <f t="shared" si="57"/>
        <v>6138</v>
      </c>
      <c r="Y416" s="57">
        <f t="shared" si="58"/>
        <v>-12520.468236582721</v>
      </c>
      <c r="Z416" s="193">
        <f t="shared" si="59"/>
        <v>-772216.3263964951</v>
      </c>
    </row>
    <row r="417" spans="14:26" x14ac:dyDescent="0.2">
      <c r="N417" s="56">
        <v>418</v>
      </c>
      <c r="O417" s="191" t="str">
        <f t="shared" si="54"/>
        <v>NL50</v>
      </c>
      <c r="P417" s="57">
        <f t="shared" si="55"/>
        <v>65.796139101862011</v>
      </c>
      <c r="Q417" s="192">
        <f t="shared" si="60"/>
        <v>12586.264375684583</v>
      </c>
      <c r="R417" s="149">
        <f t="shared" si="56"/>
        <v>780220.88353413658</v>
      </c>
      <c r="S417" s="187">
        <v>45311</v>
      </c>
      <c r="T417" s="149"/>
      <c r="U417" s="191"/>
      <c r="X417" s="149">
        <f t="shared" si="57"/>
        <v>6138</v>
      </c>
      <c r="Y417" s="57">
        <f t="shared" si="58"/>
        <v>-12586.264375684583</v>
      </c>
      <c r="Z417" s="193">
        <f t="shared" si="59"/>
        <v>-774082.88353413658</v>
      </c>
    </row>
    <row r="418" spans="14:26" x14ac:dyDescent="0.2">
      <c r="N418" s="56">
        <v>419</v>
      </c>
      <c r="O418" s="191" t="str">
        <f t="shared" si="54"/>
        <v>NL50</v>
      </c>
      <c r="P418" s="57">
        <f t="shared" si="55"/>
        <v>65.796139101862011</v>
      </c>
      <c r="Q418" s="192">
        <f t="shared" si="60"/>
        <v>12652.060514786444</v>
      </c>
      <c r="R418" s="149">
        <f t="shared" si="56"/>
        <v>782087.44067177805</v>
      </c>
      <c r="S418" s="187">
        <v>45312</v>
      </c>
      <c r="T418" s="149"/>
      <c r="U418" s="191"/>
      <c r="X418" s="149">
        <f t="shared" si="57"/>
        <v>6138</v>
      </c>
      <c r="Y418" s="57">
        <f t="shared" si="58"/>
        <v>-12652.060514786444</v>
      </c>
      <c r="Z418" s="193">
        <f t="shared" si="59"/>
        <v>-775949.44067177805</v>
      </c>
    </row>
    <row r="419" spans="14:26" x14ac:dyDescent="0.2">
      <c r="N419" s="56">
        <v>420</v>
      </c>
      <c r="O419" s="191" t="str">
        <f t="shared" si="54"/>
        <v>NL50</v>
      </c>
      <c r="P419" s="57">
        <f t="shared" si="55"/>
        <v>65.796139101862011</v>
      </c>
      <c r="Q419" s="192">
        <f t="shared" si="60"/>
        <v>12717.856653888306</v>
      </c>
      <c r="R419" s="149">
        <f t="shared" si="56"/>
        <v>783953.99780941952</v>
      </c>
      <c r="S419" s="187">
        <v>45313</v>
      </c>
      <c r="T419" s="149"/>
      <c r="U419" s="191"/>
      <c r="X419" s="149">
        <f t="shared" si="57"/>
        <v>6138</v>
      </c>
      <c r="Y419" s="57">
        <f t="shared" si="58"/>
        <v>-12717.856653888306</v>
      </c>
      <c r="Z419" s="193">
        <f t="shared" si="59"/>
        <v>-777815.99780941952</v>
      </c>
    </row>
    <row r="420" spans="14:26" x14ac:dyDescent="0.2">
      <c r="N420" s="56">
        <v>421</v>
      </c>
      <c r="O420" s="191" t="str">
        <f t="shared" si="54"/>
        <v>NL50</v>
      </c>
      <c r="P420" s="57">
        <f t="shared" si="55"/>
        <v>65.796139101862011</v>
      </c>
      <c r="Q420" s="192">
        <f t="shared" si="60"/>
        <v>12783.652792990168</v>
      </c>
      <c r="R420" s="149">
        <f t="shared" si="56"/>
        <v>785820.554947061</v>
      </c>
      <c r="S420" s="187">
        <v>45314</v>
      </c>
      <c r="T420" s="149"/>
      <c r="U420" s="191"/>
      <c r="X420" s="149">
        <f t="shared" si="57"/>
        <v>6138</v>
      </c>
      <c r="Y420" s="57">
        <f t="shared" si="58"/>
        <v>-12783.652792990168</v>
      </c>
      <c r="Z420" s="193">
        <f t="shared" si="59"/>
        <v>-779682.554947061</v>
      </c>
    </row>
    <row r="421" spans="14:26" x14ac:dyDescent="0.2">
      <c r="N421" s="56">
        <v>422</v>
      </c>
      <c r="O421" s="191" t="str">
        <f t="shared" si="54"/>
        <v>NL50</v>
      </c>
      <c r="P421" s="57">
        <f t="shared" si="55"/>
        <v>65.796139101862011</v>
      </c>
      <c r="Q421" s="192">
        <f t="shared" si="60"/>
        <v>12849.448932092029</v>
      </c>
      <c r="R421" s="149">
        <f t="shared" si="56"/>
        <v>787687.11208470247</v>
      </c>
      <c r="S421" s="187">
        <v>45315</v>
      </c>
      <c r="T421" s="149"/>
      <c r="U421" s="191"/>
      <c r="X421" s="149">
        <f t="shared" si="57"/>
        <v>6138</v>
      </c>
      <c r="Y421" s="57">
        <f t="shared" si="58"/>
        <v>-12849.448932092029</v>
      </c>
      <c r="Z421" s="193">
        <f t="shared" si="59"/>
        <v>-781549.11208470247</v>
      </c>
    </row>
    <row r="422" spans="14:26" x14ac:dyDescent="0.2">
      <c r="N422" s="56">
        <v>423</v>
      </c>
      <c r="O422" s="191" t="str">
        <f t="shared" si="54"/>
        <v>NL50</v>
      </c>
      <c r="P422" s="57">
        <f t="shared" si="55"/>
        <v>65.796139101862011</v>
      </c>
      <c r="Q422" s="192">
        <f t="shared" si="60"/>
        <v>12915.245071193891</v>
      </c>
      <c r="R422" s="149">
        <f t="shared" si="56"/>
        <v>789553.66922234395</v>
      </c>
      <c r="S422" s="187">
        <v>45316</v>
      </c>
      <c r="T422" s="149"/>
      <c r="U422" s="191"/>
      <c r="X422" s="149">
        <f t="shared" si="57"/>
        <v>6138</v>
      </c>
      <c r="Y422" s="57">
        <f t="shared" si="58"/>
        <v>-12915.245071193891</v>
      </c>
      <c r="Z422" s="193">
        <f t="shared" si="59"/>
        <v>-783415.66922234395</v>
      </c>
    </row>
    <row r="423" spans="14:26" x14ac:dyDescent="0.2">
      <c r="N423" s="56">
        <v>424</v>
      </c>
      <c r="O423" s="191" t="str">
        <f t="shared" si="54"/>
        <v>NL50</v>
      </c>
      <c r="P423" s="57">
        <f t="shared" si="55"/>
        <v>65.796139101862011</v>
      </c>
      <c r="Q423" s="192">
        <f t="shared" si="60"/>
        <v>12981.041210295753</v>
      </c>
      <c r="R423" s="149">
        <f t="shared" si="56"/>
        <v>791420.22635998542</v>
      </c>
      <c r="S423" s="187">
        <v>45317</v>
      </c>
      <c r="T423" s="149"/>
      <c r="U423" s="191"/>
      <c r="X423" s="149">
        <f t="shared" si="57"/>
        <v>6138</v>
      </c>
      <c r="Y423" s="57">
        <f t="shared" si="58"/>
        <v>-12981.041210295753</v>
      </c>
      <c r="Z423" s="193">
        <f t="shared" si="59"/>
        <v>-785282.22635998542</v>
      </c>
    </row>
    <row r="424" spans="14:26" x14ac:dyDescent="0.2">
      <c r="N424" s="56">
        <v>425</v>
      </c>
      <c r="O424" s="191" t="str">
        <f t="shared" si="54"/>
        <v>NL50</v>
      </c>
      <c r="P424" s="57">
        <f t="shared" si="55"/>
        <v>65.796139101862011</v>
      </c>
      <c r="Q424" s="192">
        <f t="shared" si="60"/>
        <v>13046.837349397614</v>
      </c>
      <c r="R424" s="149">
        <f t="shared" si="56"/>
        <v>793286.78349762689</v>
      </c>
      <c r="S424" s="187">
        <v>45318</v>
      </c>
      <c r="T424" s="149"/>
      <c r="U424" s="191"/>
      <c r="X424" s="149">
        <f t="shared" si="57"/>
        <v>6138</v>
      </c>
      <c r="Y424" s="57">
        <f t="shared" si="58"/>
        <v>-13046.837349397614</v>
      </c>
      <c r="Z424" s="193">
        <f t="shared" si="59"/>
        <v>-787148.78349762689</v>
      </c>
    </row>
    <row r="425" spans="14:26" x14ac:dyDescent="0.2">
      <c r="N425" s="56">
        <v>426</v>
      </c>
      <c r="O425" s="191" t="str">
        <f t="shared" si="54"/>
        <v>NL50</v>
      </c>
      <c r="P425" s="57">
        <f t="shared" si="55"/>
        <v>65.796139101862011</v>
      </c>
      <c r="Q425" s="192">
        <f t="shared" si="60"/>
        <v>13112.633488499476</v>
      </c>
      <c r="R425" s="149">
        <f t="shared" si="56"/>
        <v>795153.34063526837</v>
      </c>
      <c r="S425" s="187">
        <v>45319</v>
      </c>
      <c r="T425" s="149"/>
      <c r="U425" s="191"/>
      <c r="X425" s="149">
        <f t="shared" si="57"/>
        <v>6138</v>
      </c>
      <c r="Y425" s="57">
        <f t="shared" si="58"/>
        <v>-13112.633488499476</v>
      </c>
      <c r="Z425" s="193">
        <f t="shared" si="59"/>
        <v>-789015.34063526837</v>
      </c>
    </row>
    <row r="426" spans="14:26" x14ac:dyDescent="0.2">
      <c r="N426" s="56">
        <v>427</v>
      </c>
      <c r="O426" s="191" t="str">
        <f t="shared" si="54"/>
        <v>NL50</v>
      </c>
      <c r="P426" s="57">
        <f t="shared" si="55"/>
        <v>65.796139101862011</v>
      </c>
      <c r="Q426" s="192">
        <f t="shared" si="60"/>
        <v>13178.429627601337</v>
      </c>
      <c r="R426" s="149">
        <f t="shared" si="56"/>
        <v>797019.89777290984</v>
      </c>
      <c r="S426" s="187">
        <v>45320</v>
      </c>
      <c r="T426" s="149"/>
      <c r="U426" s="191"/>
      <c r="X426" s="149">
        <f t="shared" si="57"/>
        <v>6138</v>
      </c>
      <c r="Y426" s="57">
        <f t="shared" si="58"/>
        <v>-13178.429627601337</v>
      </c>
      <c r="Z426" s="193">
        <f t="shared" si="59"/>
        <v>-790881.89777290984</v>
      </c>
    </row>
    <row r="427" spans="14:26" x14ac:dyDescent="0.2">
      <c r="N427" s="56">
        <v>428</v>
      </c>
      <c r="O427" s="191" t="str">
        <f t="shared" si="54"/>
        <v>NL50</v>
      </c>
      <c r="P427" s="57">
        <f t="shared" si="55"/>
        <v>65.796139101862011</v>
      </c>
      <c r="Q427" s="192">
        <f t="shared" si="60"/>
        <v>13244.225766703199</v>
      </c>
      <c r="R427" s="149">
        <f t="shared" si="56"/>
        <v>798886.45491055131</v>
      </c>
      <c r="S427" s="187">
        <v>45321</v>
      </c>
      <c r="T427" s="149"/>
      <c r="U427" s="191"/>
      <c r="X427" s="149">
        <f t="shared" si="57"/>
        <v>6138</v>
      </c>
      <c r="Y427" s="57">
        <f t="shared" si="58"/>
        <v>-13244.225766703199</v>
      </c>
      <c r="Z427" s="193">
        <f t="shared" si="59"/>
        <v>-792748.45491055131</v>
      </c>
    </row>
    <row r="428" spans="14:26" x14ac:dyDescent="0.2">
      <c r="N428" s="56">
        <v>429</v>
      </c>
      <c r="O428" s="191" t="str">
        <f t="shared" si="54"/>
        <v>NL50</v>
      </c>
      <c r="P428" s="57">
        <f t="shared" si="55"/>
        <v>65.796139101862011</v>
      </c>
      <c r="Q428" s="192">
        <f t="shared" si="60"/>
        <v>13310.021905805061</v>
      </c>
      <c r="R428" s="149">
        <f t="shared" si="56"/>
        <v>800753.01204819279</v>
      </c>
      <c r="S428" s="187">
        <v>45322</v>
      </c>
      <c r="T428" s="149"/>
      <c r="U428" s="191"/>
      <c r="X428" s="149">
        <f t="shared" si="57"/>
        <v>6138</v>
      </c>
      <c r="Y428" s="57">
        <f t="shared" si="58"/>
        <v>-13310.021905805061</v>
      </c>
      <c r="Z428" s="193">
        <f t="shared" si="59"/>
        <v>-794615.01204819279</v>
      </c>
    </row>
    <row r="429" spans="14:26" x14ac:dyDescent="0.2">
      <c r="N429" s="56">
        <v>430</v>
      </c>
      <c r="O429" s="191" t="str">
        <f t="shared" si="54"/>
        <v>NL50</v>
      </c>
      <c r="P429" s="57">
        <f t="shared" si="55"/>
        <v>65.796139101862011</v>
      </c>
      <c r="Q429" s="192">
        <f t="shared" si="60"/>
        <v>13375.818044906922</v>
      </c>
      <c r="R429" s="149">
        <f t="shared" si="56"/>
        <v>802619.56918583426</v>
      </c>
      <c r="S429" s="187">
        <v>45323</v>
      </c>
      <c r="T429" s="149"/>
      <c r="U429" s="191"/>
      <c r="X429" s="149">
        <f t="shared" si="57"/>
        <v>6138</v>
      </c>
      <c r="Y429" s="57">
        <f t="shared" si="58"/>
        <v>-13375.818044906922</v>
      </c>
      <c r="Z429" s="193">
        <f t="shared" si="59"/>
        <v>-796481.56918583426</v>
      </c>
    </row>
    <row r="430" spans="14:26" x14ac:dyDescent="0.2">
      <c r="N430" s="56">
        <v>431</v>
      </c>
      <c r="O430" s="191" t="str">
        <f t="shared" si="54"/>
        <v>NL50</v>
      </c>
      <c r="P430" s="57">
        <f t="shared" si="55"/>
        <v>65.796139101862011</v>
      </c>
      <c r="Q430" s="192">
        <f t="shared" si="60"/>
        <v>13441.614184008784</v>
      </c>
      <c r="R430" s="149">
        <f t="shared" si="56"/>
        <v>804486.12632347574</v>
      </c>
      <c r="S430" s="187">
        <v>45324</v>
      </c>
      <c r="T430" s="149"/>
      <c r="U430" s="191"/>
      <c r="X430" s="149">
        <f t="shared" si="57"/>
        <v>6138</v>
      </c>
      <c r="Y430" s="57">
        <f t="shared" si="58"/>
        <v>-13441.614184008784</v>
      </c>
      <c r="Z430" s="193">
        <f t="shared" si="59"/>
        <v>-798348.12632347574</v>
      </c>
    </row>
    <row r="431" spans="14:26" x14ac:dyDescent="0.2">
      <c r="N431" s="56">
        <v>432</v>
      </c>
      <c r="O431" s="191" t="str">
        <f t="shared" si="54"/>
        <v>NL50</v>
      </c>
      <c r="P431" s="57">
        <f t="shared" si="55"/>
        <v>65.796139101862011</v>
      </c>
      <c r="Q431" s="192">
        <f t="shared" si="60"/>
        <v>13507.410323110646</v>
      </c>
      <c r="R431" s="149">
        <f t="shared" si="56"/>
        <v>806352.68346111721</v>
      </c>
      <c r="S431" s="187">
        <v>45325</v>
      </c>
      <c r="T431" s="149"/>
      <c r="U431" s="191"/>
      <c r="X431" s="149">
        <f t="shared" si="57"/>
        <v>6138</v>
      </c>
      <c r="Y431" s="57">
        <f t="shared" si="58"/>
        <v>-13507.410323110646</v>
      </c>
      <c r="Z431" s="193">
        <f t="shared" si="59"/>
        <v>-800214.68346111721</v>
      </c>
    </row>
    <row r="432" spans="14:26" x14ac:dyDescent="0.2">
      <c r="N432" s="56">
        <v>433</v>
      </c>
      <c r="O432" s="191" t="str">
        <f t="shared" si="54"/>
        <v>NL50</v>
      </c>
      <c r="P432" s="57">
        <f t="shared" si="55"/>
        <v>65.796139101862011</v>
      </c>
      <c r="Q432" s="192">
        <f t="shared" si="60"/>
        <v>13573.206462212507</v>
      </c>
      <c r="R432" s="149">
        <f t="shared" si="56"/>
        <v>808219.24059875868</v>
      </c>
      <c r="S432" s="187">
        <v>45326</v>
      </c>
      <c r="T432" s="149"/>
      <c r="U432" s="191"/>
      <c r="X432" s="149">
        <f t="shared" si="57"/>
        <v>6138</v>
      </c>
      <c r="Y432" s="57">
        <f t="shared" si="58"/>
        <v>-13573.206462212507</v>
      </c>
      <c r="Z432" s="193">
        <f t="shared" si="59"/>
        <v>-802081.24059875868</v>
      </c>
    </row>
    <row r="433" spans="14:26" x14ac:dyDescent="0.2">
      <c r="N433" s="56">
        <v>434</v>
      </c>
      <c r="O433" s="191" t="str">
        <f t="shared" si="54"/>
        <v>NL50</v>
      </c>
      <c r="P433" s="57">
        <f t="shared" si="55"/>
        <v>65.796139101862011</v>
      </c>
      <c r="Q433" s="192">
        <f t="shared" si="60"/>
        <v>13639.002601314369</v>
      </c>
      <c r="R433" s="149">
        <f t="shared" si="56"/>
        <v>810085.79773640016</v>
      </c>
      <c r="S433" s="187">
        <v>45327</v>
      </c>
      <c r="T433" s="149"/>
      <c r="U433" s="191"/>
      <c r="X433" s="149">
        <f t="shared" si="57"/>
        <v>6138</v>
      </c>
      <c r="Y433" s="57">
        <f t="shared" si="58"/>
        <v>-13639.002601314369</v>
      </c>
      <c r="Z433" s="193">
        <f t="shared" si="59"/>
        <v>-803947.79773640016</v>
      </c>
    </row>
    <row r="434" spans="14:26" x14ac:dyDescent="0.2">
      <c r="N434" s="56">
        <v>435</v>
      </c>
      <c r="O434" s="191" t="str">
        <f t="shared" si="54"/>
        <v>NL50</v>
      </c>
      <c r="P434" s="57">
        <f t="shared" si="55"/>
        <v>65.796139101862011</v>
      </c>
      <c r="Q434" s="192">
        <f t="shared" si="60"/>
        <v>13704.79874041623</v>
      </c>
      <c r="R434" s="149">
        <f t="shared" si="56"/>
        <v>811952.35487404163</v>
      </c>
      <c r="S434" s="187">
        <v>45328</v>
      </c>
      <c r="T434" s="149"/>
      <c r="U434" s="191"/>
      <c r="X434" s="149">
        <f t="shared" si="57"/>
        <v>6138</v>
      </c>
      <c r="Y434" s="57">
        <f t="shared" si="58"/>
        <v>-13704.79874041623</v>
      </c>
      <c r="Z434" s="193">
        <f t="shared" si="59"/>
        <v>-805814.35487404163</v>
      </c>
    </row>
    <row r="435" spans="14:26" x14ac:dyDescent="0.2">
      <c r="N435" s="56">
        <v>436</v>
      </c>
      <c r="O435" s="191" t="str">
        <f t="shared" si="54"/>
        <v>NL50</v>
      </c>
      <c r="P435" s="57">
        <f t="shared" si="55"/>
        <v>65.796139101862011</v>
      </c>
      <c r="Q435" s="192">
        <f t="shared" si="60"/>
        <v>13770.594879518092</v>
      </c>
      <c r="R435" s="149">
        <f t="shared" si="56"/>
        <v>813818.9120116831</v>
      </c>
      <c r="S435" s="187">
        <v>45329</v>
      </c>
      <c r="T435" s="149"/>
      <c r="U435" s="191"/>
      <c r="X435" s="149">
        <f t="shared" si="57"/>
        <v>6138</v>
      </c>
      <c r="Y435" s="57">
        <f t="shared" si="58"/>
        <v>-13770.594879518092</v>
      </c>
      <c r="Z435" s="193">
        <f t="shared" si="59"/>
        <v>-807680.9120116831</v>
      </c>
    </row>
    <row r="436" spans="14:26" x14ac:dyDescent="0.2">
      <c r="N436" s="56">
        <v>437</v>
      </c>
      <c r="O436" s="191" t="str">
        <f t="shared" si="54"/>
        <v>NL50</v>
      </c>
      <c r="P436" s="57">
        <f t="shared" si="55"/>
        <v>65.796139101862011</v>
      </c>
      <c r="Q436" s="192">
        <f t="shared" si="60"/>
        <v>13836.391018619954</v>
      </c>
      <c r="R436" s="149">
        <f t="shared" si="56"/>
        <v>815685.46914932458</v>
      </c>
      <c r="S436" s="187">
        <v>45330</v>
      </c>
      <c r="T436" s="149"/>
      <c r="U436" s="191"/>
      <c r="X436" s="149">
        <f t="shared" si="57"/>
        <v>6138</v>
      </c>
      <c r="Y436" s="57">
        <f t="shared" si="58"/>
        <v>-13836.391018619954</v>
      </c>
      <c r="Z436" s="193">
        <f t="shared" si="59"/>
        <v>-809547.46914932458</v>
      </c>
    </row>
    <row r="437" spans="14:26" x14ac:dyDescent="0.2">
      <c r="N437" s="56">
        <v>438</v>
      </c>
      <c r="O437" s="191" t="str">
        <f t="shared" si="54"/>
        <v>NL50</v>
      </c>
      <c r="P437" s="57">
        <f t="shared" si="55"/>
        <v>65.796139101862011</v>
      </c>
      <c r="Q437" s="192">
        <f t="shared" si="60"/>
        <v>13902.187157721815</v>
      </c>
      <c r="R437" s="149">
        <f t="shared" si="56"/>
        <v>817552.02628696605</v>
      </c>
      <c r="S437" s="187">
        <v>45331</v>
      </c>
      <c r="T437" s="149"/>
      <c r="U437" s="191"/>
      <c r="X437" s="149">
        <f t="shared" si="57"/>
        <v>6138</v>
      </c>
      <c r="Y437" s="57">
        <f t="shared" si="58"/>
        <v>-13902.187157721815</v>
      </c>
      <c r="Z437" s="193">
        <f t="shared" si="59"/>
        <v>-811414.02628696605</v>
      </c>
    </row>
    <row r="438" spans="14:26" x14ac:dyDescent="0.2">
      <c r="N438" s="56">
        <v>439</v>
      </c>
      <c r="O438" s="191" t="str">
        <f t="shared" si="54"/>
        <v>NL50</v>
      </c>
      <c r="P438" s="57">
        <f t="shared" si="55"/>
        <v>65.796139101862011</v>
      </c>
      <c r="Q438" s="192">
        <f t="shared" si="60"/>
        <v>13967.983296823677</v>
      </c>
      <c r="R438" s="149">
        <f t="shared" si="56"/>
        <v>819418.58342460752</v>
      </c>
      <c r="S438" s="187">
        <v>45332</v>
      </c>
      <c r="T438" s="149"/>
      <c r="U438" s="191"/>
      <c r="X438" s="149">
        <f t="shared" si="57"/>
        <v>6138</v>
      </c>
      <c r="Y438" s="57">
        <f t="shared" si="58"/>
        <v>-13967.983296823677</v>
      </c>
      <c r="Z438" s="193">
        <f t="shared" si="59"/>
        <v>-813280.58342460752</v>
      </c>
    </row>
    <row r="439" spans="14:26" x14ac:dyDescent="0.2">
      <c r="N439" s="56">
        <v>440</v>
      </c>
      <c r="O439" s="191" t="str">
        <f t="shared" si="54"/>
        <v>NL50</v>
      </c>
      <c r="P439" s="57">
        <f t="shared" si="55"/>
        <v>65.796139101862011</v>
      </c>
      <c r="Q439" s="192">
        <f t="shared" si="60"/>
        <v>14033.779435925539</v>
      </c>
      <c r="R439" s="149">
        <f t="shared" si="56"/>
        <v>821285.140562249</v>
      </c>
      <c r="S439" s="187">
        <v>45333</v>
      </c>
      <c r="T439" s="149"/>
      <c r="U439" s="191"/>
      <c r="X439" s="149">
        <f t="shared" si="57"/>
        <v>6138</v>
      </c>
      <c r="Y439" s="57">
        <f t="shared" si="58"/>
        <v>-14033.779435925539</v>
      </c>
      <c r="Z439" s="193">
        <f t="shared" si="59"/>
        <v>-815147.140562249</v>
      </c>
    </row>
    <row r="440" spans="14:26" x14ac:dyDescent="0.2">
      <c r="N440" s="56">
        <v>441</v>
      </c>
      <c r="O440" s="191" t="str">
        <f t="shared" si="54"/>
        <v>NL50</v>
      </c>
      <c r="P440" s="57">
        <f t="shared" si="55"/>
        <v>65.796139101862011</v>
      </c>
      <c r="Q440" s="192">
        <f t="shared" si="60"/>
        <v>14099.5755750274</v>
      </c>
      <c r="R440" s="149">
        <f t="shared" si="56"/>
        <v>823151.69769989047</v>
      </c>
      <c r="S440" s="187">
        <v>45334</v>
      </c>
      <c r="T440" s="149"/>
      <c r="U440" s="191"/>
      <c r="X440" s="149">
        <f t="shared" si="57"/>
        <v>6138</v>
      </c>
      <c r="Y440" s="57">
        <f t="shared" si="58"/>
        <v>-14099.5755750274</v>
      </c>
      <c r="Z440" s="193">
        <f t="shared" si="59"/>
        <v>-817013.69769989047</v>
      </c>
    </row>
    <row r="441" spans="14:26" x14ac:dyDescent="0.2">
      <c r="N441" s="56">
        <v>442</v>
      </c>
      <c r="O441" s="191" t="str">
        <f t="shared" si="54"/>
        <v>NL50</v>
      </c>
      <c r="P441" s="57">
        <f t="shared" si="55"/>
        <v>65.796139101862011</v>
      </c>
      <c r="Q441" s="192">
        <f t="shared" si="60"/>
        <v>14165.371714129262</v>
      </c>
      <c r="R441" s="149">
        <f t="shared" si="56"/>
        <v>825018.25483753195</v>
      </c>
      <c r="S441" s="187">
        <v>45335</v>
      </c>
      <c r="T441" s="149"/>
      <c r="U441" s="191"/>
      <c r="X441" s="149">
        <f t="shared" si="57"/>
        <v>6138</v>
      </c>
      <c r="Y441" s="57">
        <f t="shared" si="58"/>
        <v>-14165.371714129262</v>
      </c>
      <c r="Z441" s="193">
        <f t="shared" si="59"/>
        <v>-818880.25483753195</v>
      </c>
    </row>
    <row r="442" spans="14:26" x14ac:dyDescent="0.2">
      <c r="N442" s="56">
        <v>443</v>
      </c>
      <c r="O442" s="191" t="str">
        <f t="shared" si="54"/>
        <v>NL50</v>
      </c>
      <c r="P442" s="57">
        <f t="shared" si="55"/>
        <v>65.796139101862011</v>
      </c>
      <c r="Q442" s="192">
        <f t="shared" si="60"/>
        <v>14231.167853231123</v>
      </c>
      <c r="R442" s="149">
        <f t="shared" si="56"/>
        <v>826884.81197517342</v>
      </c>
      <c r="S442" s="187">
        <v>45336</v>
      </c>
      <c r="T442" s="149"/>
      <c r="U442" s="191"/>
      <c r="X442" s="149">
        <f t="shared" si="57"/>
        <v>6138</v>
      </c>
      <c r="Y442" s="57">
        <f t="shared" si="58"/>
        <v>-14231.167853231123</v>
      </c>
      <c r="Z442" s="193">
        <f t="shared" si="59"/>
        <v>-820746.81197517342</v>
      </c>
    </row>
    <row r="443" spans="14:26" x14ac:dyDescent="0.2">
      <c r="N443" s="56">
        <v>444</v>
      </c>
      <c r="O443" s="191" t="str">
        <f t="shared" si="54"/>
        <v>NL50</v>
      </c>
      <c r="P443" s="57">
        <f t="shared" si="55"/>
        <v>65.796139101862011</v>
      </c>
      <c r="Q443" s="192">
        <f t="shared" si="60"/>
        <v>14296.963992332985</v>
      </c>
      <c r="R443" s="149">
        <f t="shared" si="56"/>
        <v>828751.36911281489</v>
      </c>
      <c r="S443" s="187">
        <v>45337</v>
      </c>
      <c r="T443" s="149"/>
      <c r="U443" s="191"/>
      <c r="X443" s="149">
        <f t="shared" si="57"/>
        <v>6138</v>
      </c>
      <c r="Y443" s="57">
        <f t="shared" si="58"/>
        <v>-14296.963992332985</v>
      </c>
      <c r="Z443" s="193">
        <f t="shared" si="59"/>
        <v>-822613.36911281489</v>
      </c>
    </row>
    <row r="444" spans="14:26" x14ac:dyDescent="0.2">
      <c r="N444" s="56">
        <v>445</v>
      </c>
      <c r="O444" s="191" t="str">
        <f t="shared" si="54"/>
        <v>NL50</v>
      </c>
      <c r="P444" s="57">
        <f t="shared" si="55"/>
        <v>65.796139101862011</v>
      </c>
      <c r="Q444" s="192">
        <f t="shared" si="60"/>
        <v>14362.760131434847</v>
      </c>
      <c r="R444" s="149">
        <f t="shared" si="56"/>
        <v>830617.92625045637</v>
      </c>
      <c r="S444" s="187">
        <v>45338</v>
      </c>
      <c r="T444" s="149"/>
      <c r="U444" s="191"/>
      <c r="X444" s="149">
        <f t="shared" si="57"/>
        <v>6138</v>
      </c>
      <c r="Y444" s="57">
        <f t="shared" si="58"/>
        <v>-14362.760131434847</v>
      </c>
      <c r="Z444" s="193">
        <f t="shared" si="59"/>
        <v>-824479.92625045637</v>
      </c>
    </row>
    <row r="445" spans="14:26" x14ac:dyDescent="0.2">
      <c r="N445" s="56">
        <v>446</v>
      </c>
      <c r="O445" s="191" t="str">
        <f t="shared" si="54"/>
        <v>NL50</v>
      </c>
      <c r="P445" s="57">
        <f t="shared" si="55"/>
        <v>65.796139101862011</v>
      </c>
      <c r="Q445" s="192">
        <f t="shared" si="60"/>
        <v>14428.556270536708</v>
      </c>
      <c r="R445" s="149">
        <f t="shared" si="56"/>
        <v>832484.48338809784</v>
      </c>
      <c r="S445" s="187">
        <v>45339</v>
      </c>
      <c r="T445" s="149"/>
      <c r="U445" s="191"/>
      <c r="X445" s="149">
        <f t="shared" si="57"/>
        <v>6138</v>
      </c>
      <c r="Y445" s="57">
        <f t="shared" si="58"/>
        <v>-14428.556270536708</v>
      </c>
      <c r="Z445" s="193">
        <f t="shared" si="59"/>
        <v>-826346.48338809784</v>
      </c>
    </row>
    <row r="446" spans="14:26" x14ac:dyDescent="0.2">
      <c r="N446" s="56">
        <v>447</v>
      </c>
      <c r="O446" s="191" t="str">
        <f t="shared" si="54"/>
        <v>NL50</v>
      </c>
      <c r="P446" s="57">
        <f t="shared" si="55"/>
        <v>65.796139101862011</v>
      </c>
      <c r="Q446" s="192">
        <f t="shared" si="60"/>
        <v>14494.35240963857</v>
      </c>
      <c r="R446" s="149">
        <f t="shared" si="56"/>
        <v>834351.04052573931</v>
      </c>
      <c r="S446" s="187">
        <v>45340</v>
      </c>
      <c r="T446" s="149"/>
      <c r="U446" s="191"/>
      <c r="X446" s="149">
        <f t="shared" si="57"/>
        <v>6138</v>
      </c>
      <c r="Y446" s="57">
        <f t="shared" si="58"/>
        <v>-14494.35240963857</v>
      </c>
      <c r="Z446" s="193">
        <f t="shared" si="59"/>
        <v>-828213.04052573931</v>
      </c>
    </row>
    <row r="447" spans="14:26" x14ac:dyDescent="0.2">
      <c r="N447" s="56">
        <v>448</v>
      </c>
      <c r="O447" s="191" t="str">
        <f t="shared" si="54"/>
        <v>NL50</v>
      </c>
      <c r="P447" s="57">
        <f t="shared" si="55"/>
        <v>65.796139101862011</v>
      </c>
      <c r="Q447" s="192">
        <f t="shared" si="60"/>
        <v>14560.148548740432</v>
      </c>
      <c r="R447" s="149">
        <f t="shared" si="56"/>
        <v>836217.59766338079</v>
      </c>
      <c r="S447" s="187">
        <v>45341</v>
      </c>
      <c r="T447" s="149"/>
      <c r="U447" s="191"/>
      <c r="X447" s="149">
        <f t="shared" si="57"/>
        <v>6138</v>
      </c>
      <c r="Y447" s="57">
        <f t="shared" si="58"/>
        <v>-14560.148548740432</v>
      </c>
      <c r="Z447" s="193">
        <f t="shared" si="59"/>
        <v>-830079.59766338079</v>
      </c>
    </row>
    <row r="448" spans="14:26" x14ac:dyDescent="0.2">
      <c r="N448" s="56">
        <v>449</v>
      </c>
      <c r="O448" s="191" t="str">
        <f t="shared" ref="O448:O511" si="61">IF(N448&lt;$K$3,$A$3,IF(AND(N448&gt;$K$3,N448&lt;$K$4),$A$4,IF(AND(N448&gt;$K$4,N448&lt;$K$5),$A$5,IF(AND(N448&gt;$K$5,N448&lt;$K$6),$A$6,IF(AND(N448&gt;$K$6,N448&lt;$K$7),$A$7,IF(AND(N448&gt;$K$7,N448&lt;$K$8),$A$8,IF(AND(N448&gt;$K$8,N448&lt;$K$9),$A$9)))))))</f>
        <v>NL50</v>
      </c>
      <c r="P448" s="57">
        <f t="shared" si="55"/>
        <v>65.796139101862011</v>
      </c>
      <c r="Q448" s="192">
        <f t="shared" si="60"/>
        <v>14625.944687842293</v>
      </c>
      <c r="R448" s="149">
        <f t="shared" si="56"/>
        <v>838084.15480102226</v>
      </c>
      <c r="S448" s="187">
        <v>45342</v>
      </c>
      <c r="T448" s="149"/>
      <c r="U448" s="191"/>
      <c r="X448" s="149">
        <f t="shared" si="57"/>
        <v>6138</v>
      </c>
      <c r="Y448" s="57">
        <f t="shared" si="58"/>
        <v>-14625.944687842293</v>
      </c>
      <c r="Z448" s="193">
        <f t="shared" si="59"/>
        <v>-831946.15480102226</v>
      </c>
    </row>
    <row r="449" spans="14:26" x14ac:dyDescent="0.2">
      <c r="N449" s="56">
        <v>450</v>
      </c>
      <c r="O449" s="191" t="str">
        <f t="shared" si="61"/>
        <v>NL50</v>
      </c>
      <c r="P449" s="57">
        <f t="shared" ref="P449:P512" si="62">VLOOKUP(O449,$A$3:$L$9,12,0)</f>
        <v>65.796139101862011</v>
      </c>
      <c r="Q449" s="192">
        <f t="shared" si="60"/>
        <v>14691.740826944155</v>
      </c>
      <c r="R449" s="149">
        <f t="shared" si="56"/>
        <v>839950.71193866374</v>
      </c>
      <c r="S449" s="187">
        <v>45343</v>
      </c>
      <c r="T449" s="149"/>
      <c r="U449" s="191"/>
      <c r="X449" s="149">
        <f t="shared" si="57"/>
        <v>6138</v>
      </c>
      <c r="Y449" s="57">
        <f t="shared" si="58"/>
        <v>-14691.740826944155</v>
      </c>
      <c r="Z449" s="193">
        <f t="shared" si="59"/>
        <v>-833812.71193866374</v>
      </c>
    </row>
    <row r="450" spans="14:26" x14ac:dyDescent="0.2">
      <c r="N450" s="56">
        <v>451</v>
      </c>
      <c r="O450" s="191" t="str">
        <f t="shared" si="61"/>
        <v>NL50</v>
      </c>
      <c r="P450" s="57">
        <f t="shared" si="62"/>
        <v>65.796139101862011</v>
      </c>
      <c r="Q450" s="192">
        <f t="shared" si="60"/>
        <v>14757.536966046016</v>
      </c>
      <c r="R450" s="149">
        <f t="shared" ref="R450:R513" si="63">$C$25*N450</f>
        <v>841817.26907630521</v>
      </c>
      <c r="S450" s="187">
        <v>45344</v>
      </c>
      <c r="T450" s="149"/>
      <c r="U450" s="191"/>
      <c r="X450" s="149">
        <f t="shared" si="57"/>
        <v>6138</v>
      </c>
      <c r="Y450" s="57">
        <f t="shared" si="58"/>
        <v>-14757.536966046016</v>
      </c>
      <c r="Z450" s="193">
        <f t="shared" si="59"/>
        <v>-835679.26907630521</v>
      </c>
    </row>
    <row r="451" spans="14:26" x14ac:dyDescent="0.2">
      <c r="N451" s="56">
        <v>452</v>
      </c>
      <c r="O451" s="191" t="str">
        <f t="shared" si="61"/>
        <v>NL50</v>
      </c>
      <c r="P451" s="57">
        <f t="shared" si="62"/>
        <v>65.796139101862011</v>
      </c>
      <c r="Q451" s="192">
        <f t="shared" si="60"/>
        <v>14823.333105147878</v>
      </c>
      <c r="R451" s="149">
        <f t="shared" si="63"/>
        <v>843683.82621394668</v>
      </c>
      <c r="S451" s="187">
        <v>45345</v>
      </c>
      <c r="T451" s="149"/>
      <c r="U451" s="191"/>
      <c r="X451" s="149">
        <f t="shared" si="57"/>
        <v>6138</v>
      </c>
      <c r="Y451" s="57">
        <f t="shared" si="58"/>
        <v>-14823.333105147878</v>
      </c>
      <c r="Z451" s="193">
        <f t="shared" si="59"/>
        <v>-837545.82621394668</v>
      </c>
    </row>
    <row r="452" spans="14:26" x14ac:dyDescent="0.2">
      <c r="N452" s="56">
        <v>453</v>
      </c>
      <c r="O452" s="191" t="str">
        <f t="shared" si="61"/>
        <v>NL50</v>
      </c>
      <c r="P452" s="57">
        <f t="shared" si="62"/>
        <v>65.796139101862011</v>
      </c>
      <c r="Q452" s="192">
        <f t="shared" si="60"/>
        <v>14889.12924424974</v>
      </c>
      <c r="R452" s="149">
        <f t="shared" si="63"/>
        <v>845550.38335158816</v>
      </c>
      <c r="S452" s="187">
        <v>45346</v>
      </c>
      <c r="T452" s="149"/>
      <c r="U452" s="191"/>
      <c r="X452" s="149">
        <f t="shared" si="57"/>
        <v>6138</v>
      </c>
      <c r="Y452" s="57">
        <f t="shared" si="58"/>
        <v>-14889.12924424974</v>
      </c>
      <c r="Z452" s="193">
        <f t="shared" si="59"/>
        <v>-839412.38335158816</v>
      </c>
    </row>
    <row r="453" spans="14:26" x14ac:dyDescent="0.2">
      <c r="N453" s="56">
        <v>454</v>
      </c>
      <c r="O453" s="191" t="str">
        <f t="shared" si="61"/>
        <v>NL50</v>
      </c>
      <c r="P453" s="57">
        <f t="shared" si="62"/>
        <v>65.796139101862011</v>
      </c>
      <c r="Q453" s="192">
        <f t="shared" si="60"/>
        <v>14954.925383351601</v>
      </c>
      <c r="R453" s="149">
        <f t="shared" si="63"/>
        <v>847416.94048922963</v>
      </c>
      <c r="S453" s="187">
        <v>45347</v>
      </c>
      <c r="T453" s="149"/>
      <c r="U453" s="191"/>
      <c r="X453" s="149">
        <f t="shared" si="57"/>
        <v>6138</v>
      </c>
      <c r="Y453" s="57">
        <f t="shared" si="58"/>
        <v>-14954.925383351601</v>
      </c>
      <c r="Z453" s="193">
        <f t="shared" si="59"/>
        <v>-841278.94048922963</v>
      </c>
    </row>
    <row r="454" spans="14:26" x14ac:dyDescent="0.2">
      <c r="N454" s="56">
        <v>455</v>
      </c>
      <c r="O454" s="191" t="str">
        <f t="shared" si="61"/>
        <v>NL50</v>
      </c>
      <c r="P454" s="57">
        <f t="shared" si="62"/>
        <v>65.796139101862011</v>
      </c>
      <c r="Q454" s="192">
        <f t="shared" si="60"/>
        <v>15020.721522453463</v>
      </c>
      <c r="R454" s="149">
        <f t="shared" si="63"/>
        <v>849283.4976268711</v>
      </c>
      <c r="S454" s="187">
        <v>45348</v>
      </c>
      <c r="T454" s="149"/>
      <c r="U454" s="191"/>
      <c r="X454" s="149">
        <f t="shared" si="57"/>
        <v>6138</v>
      </c>
      <c r="Y454" s="57">
        <f t="shared" si="58"/>
        <v>-15020.721522453463</v>
      </c>
      <c r="Z454" s="193">
        <f t="shared" si="59"/>
        <v>-843145.4976268711</v>
      </c>
    </row>
    <row r="455" spans="14:26" x14ac:dyDescent="0.2">
      <c r="N455" s="56">
        <v>456</v>
      </c>
      <c r="O455" s="191" t="str">
        <f t="shared" si="61"/>
        <v>NL50</v>
      </c>
      <c r="P455" s="57">
        <f t="shared" si="62"/>
        <v>65.796139101862011</v>
      </c>
      <c r="Q455" s="192">
        <f t="shared" si="60"/>
        <v>15086.517661555325</v>
      </c>
      <c r="R455" s="149">
        <f t="shared" si="63"/>
        <v>851150.05476451258</v>
      </c>
      <c r="S455" s="187">
        <v>45349</v>
      </c>
      <c r="T455" s="149"/>
      <c r="U455" s="191"/>
      <c r="X455" s="149">
        <f t="shared" si="57"/>
        <v>6138</v>
      </c>
      <c r="Y455" s="57">
        <f t="shared" si="58"/>
        <v>-15086.517661555325</v>
      </c>
      <c r="Z455" s="193">
        <f t="shared" si="59"/>
        <v>-845012.05476451258</v>
      </c>
    </row>
    <row r="456" spans="14:26" x14ac:dyDescent="0.2">
      <c r="N456" s="56">
        <v>457</v>
      </c>
      <c r="O456" s="191" t="str">
        <f t="shared" si="61"/>
        <v>NL50</v>
      </c>
      <c r="P456" s="57">
        <f t="shared" si="62"/>
        <v>65.796139101862011</v>
      </c>
      <c r="Q456" s="192">
        <f t="shared" si="60"/>
        <v>15152.313800657186</v>
      </c>
      <c r="R456" s="149">
        <f t="shared" si="63"/>
        <v>853016.61190215405</v>
      </c>
      <c r="S456" s="187">
        <v>45350</v>
      </c>
      <c r="T456" s="149"/>
      <c r="U456" s="191"/>
      <c r="X456" s="149">
        <f t="shared" si="57"/>
        <v>6138</v>
      </c>
      <c r="Y456" s="57">
        <f t="shared" si="58"/>
        <v>-15152.313800657186</v>
      </c>
      <c r="Z456" s="193">
        <f t="shared" si="59"/>
        <v>-846878.61190215405</v>
      </c>
    </row>
    <row r="457" spans="14:26" x14ac:dyDescent="0.2">
      <c r="N457" s="56">
        <v>458</v>
      </c>
      <c r="O457" s="191" t="str">
        <f t="shared" si="61"/>
        <v>NL50</v>
      </c>
      <c r="P457" s="57">
        <f t="shared" si="62"/>
        <v>65.796139101862011</v>
      </c>
      <c r="Q457" s="192">
        <f t="shared" si="60"/>
        <v>15218.109939759048</v>
      </c>
      <c r="R457" s="149">
        <f t="shared" si="63"/>
        <v>854883.16903979552</v>
      </c>
      <c r="S457" s="187">
        <v>45351</v>
      </c>
      <c r="T457" s="149"/>
      <c r="U457" s="191"/>
      <c r="X457" s="149">
        <f t="shared" si="57"/>
        <v>6138</v>
      </c>
      <c r="Y457" s="57">
        <f t="shared" si="58"/>
        <v>-15218.109939759048</v>
      </c>
      <c r="Z457" s="193">
        <f t="shared" si="59"/>
        <v>-848745.16903979552</v>
      </c>
    </row>
    <row r="458" spans="14:26" x14ac:dyDescent="0.2">
      <c r="N458" s="56">
        <v>459</v>
      </c>
      <c r="O458" s="191" t="str">
        <f t="shared" si="61"/>
        <v>NL50</v>
      </c>
      <c r="P458" s="57">
        <f t="shared" si="62"/>
        <v>65.796139101862011</v>
      </c>
      <c r="Q458" s="192">
        <f t="shared" si="60"/>
        <v>15283.906078860909</v>
      </c>
      <c r="R458" s="149">
        <f t="shared" si="63"/>
        <v>856749.726177437</v>
      </c>
      <c r="S458" s="187">
        <v>45352</v>
      </c>
      <c r="T458" s="149"/>
      <c r="U458" s="191"/>
      <c r="X458" s="149">
        <f t="shared" si="57"/>
        <v>6138</v>
      </c>
      <c r="Y458" s="57">
        <f t="shared" si="58"/>
        <v>-15283.906078860909</v>
      </c>
      <c r="Z458" s="193">
        <f t="shared" si="59"/>
        <v>-850611.726177437</v>
      </c>
    </row>
    <row r="459" spans="14:26" x14ac:dyDescent="0.2">
      <c r="N459" s="56">
        <v>460</v>
      </c>
      <c r="O459" s="191" t="str">
        <f t="shared" si="61"/>
        <v>NL50</v>
      </c>
      <c r="P459" s="57">
        <f t="shared" si="62"/>
        <v>65.796139101862011</v>
      </c>
      <c r="Q459" s="192">
        <f t="shared" si="60"/>
        <v>15349.702217962771</v>
      </c>
      <c r="R459" s="149">
        <f t="shared" si="63"/>
        <v>858616.28331507847</v>
      </c>
      <c r="S459" s="187">
        <v>45353</v>
      </c>
      <c r="T459" s="149"/>
      <c r="U459" s="191"/>
      <c r="X459" s="149">
        <f t="shared" ref="X459:X522" si="64">X458+W459</f>
        <v>6138</v>
      </c>
      <c r="Y459" s="57">
        <f t="shared" ref="Y459:Y522" si="65">V459-Q459</f>
        <v>-15349.702217962771</v>
      </c>
      <c r="Z459" s="193">
        <f t="shared" ref="Z459:Z522" si="66">X459-R459</f>
        <v>-852478.28331507847</v>
      </c>
    </row>
    <row r="460" spans="14:26" x14ac:dyDescent="0.2">
      <c r="N460" s="56">
        <v>461</v>
      </c>
      <c r="O460" s="191" t="str">
        <f t="shared" si="61"/>
        <v>NL50</v>
      </c>
      <c r="P460" s="57">
        <f t="shared" si="62"/>
        <v>65.796139101862011</v>
      </c>
      <c r="Q460" s="192">
        <f t="shared" si="60"/>
        <v>15415.498357064633</v>
      </c>
      <c r="R460" s="149">
        <f t="shared" si="63"/>
        <v>860482.84045271995</v>
      </c>
      <c r="S460" s="187">
        <v>45354</v>
      </c>
      <c r="T460" s="149"/>
      <c r="U460" s="191"/>
      <c r="X460" s="149">
        <f t="shared" si="64"/>
        <v>6138</v>
      </c>
      <c r="Y460" s="57">
        <f t="shared" si="65"/>
        <v>-15415.498357064633</v>
      </c>
      <c r="Z460" s="193">
        <f t="shared" si="66"/>
        <v>-854344.84045271995</v>
      </c>
    </row>
    <row r="461" spans="14:26" x14ac:dyDescent="0.2">
      <c r="N461" s="56">
        <v>462</v>
      </c>
      <c r="O461" s="191" t="str">
        <f t="shared" si="61"/>
        <v>NL50</v>
      </c>
      <c r="P461" s="57">
        <f t="shared" si="62"/>
        <v>65.796139101862011</v>
      </c>
      <c r="Q461" s="192">
        <f t="shared" si="60"/>
        <v>15481.294496166494</v>
      </c>
      <c r="R461" s="149">
        <f t="shared" si="63"/>
        <v>862349.39759036142</v>
      </c>
      <c r="S461" s="187">
        <v>45355</v>
      </c>
      <c r="T461" s="149"/>
      <c r="U461" s="191"/>
      <c r="X461" s="149">
        <f t="shared" si="64"/>
        <v>6138</v>
      </c>
      <c r="Y461" s="57">
        <f t="shared" si="65"/>
        <v>-15481.294496166494</v>
      </c>
      <c r="Z461" s="193">
        <f t="shared" si="66"/>
        <v>-856211.39759036142</v>
      </c>
    </row>
    <row r="462" spans="14:26" x14ac:dyDescent="0.2">
      <c r="N462" s="56">
        <v>463</v>
      </c>
      <c r="O462" s="191" t="str">
        <f t="shared" si="61"/>
        <v>NL50</v>
      </c>
      <c r="P462" s="57">
        <f t="shared" si="62"/>
        <v>65.796139101862011</v>
      </c>
      <c r="Q462" s="192">
        <f t="shared" si="60"/>
        <v>15547.090635268356</v>
      </c>
      <c r="R462" s="149">
        <f t="shared" si="63"/>
        <v>864215.95472800289</v>
      </c>
      <c r="S462" s="187">
        <v>45356</v>
      </c>
      <c r="T462" s="149"/>
      <c r="U462" s="191"/>
      <c r="X462" s="149">
        <f t="shared" si="64"/>
        <v>6138</v>
      </c>
      <c r="Y462" s="57">
        <f t="shared" si="65"/>
        <v>-15547.090635268356</v>
      </c>
      <c r="Z462" s="193">
        <f t="shared" si="66"/>
        <v>-858077.95472800289</v>
      </c>
    </row>
    <row r="463" spans="14:26" x14ac:dyDescent="0.2">
      <c r="N463" s="56">
        <v>464</v>
      </c>
      <c r="O463" s="191" t="str">
        <f t="shared" si="61"/>
        <v>NL50</v>
      </c>
      <c r="P463" s="57">
        <f t="shared" si="62"/>
        <v>65.796139101862011</v>
      </c>
      <c r="Q463" s="192">
        <f t="shared" si="60"/>
        <v>15612.886774370218</v>
      </c>
      <c r="R463" s="149">
        <f t="shared" si="63"/>
        <v>866082.51186564437</v>
      </c>
      <c r="S463" s="187">
        <v>45357</v>
      </c>
      <c r="T463" s="149"/>
      <c r="U463" s="191"/>
      <c r="X463" s="149">
        <f t="shared" si="64"/>
        <v>6138</v>
      </c>
      <c r="Y463" s="57">
        <f t="shared" si="65"/>
        <v>-15612.886774370218</v>
      </c>
      <c r="Z463" s="193">
        <f t="shared" si="66"/>
        <v>-859944.51186564437</v>
      </c>
    </row>
    <row r="464" spans="14:26" x14ac:dyDescent="0.2">
      <c r="N464" s="56">
        <v>465</v>
      </c>
      <c r="O464" s="191" t="str">
        <f t="shared" si="61"/>
        <v>NL50</v>
      </c>
      <c r="P464" s="57">
        <f t="shared" si="62"/>
        <v>65.796139101862011</v>
      </c>
      <c r="Q464" s="192">
        <f t="shared" si="60"/>
        <v>15678.682913472079</v>
      </c>
      <c r="R464" s="149">
        <f t="shared" si="63"/>
        <v>867949.06900328584</v>
      </c>
      <c r="S464" s="187">
        <v>45358</v>
      </c>
      <c r="T464" s="149"/>
      <c r="U464" s="191"/>
      <c r="X464" s="149">
        <f t="shared" si="64"/>
        <v>6138</v>
      </c>
      <c r="Y464" s="57">
        <f t="shared" si="65"/>
        <v>-15678.682913472079</v>
      </c>
      <c r="Z464" s="193">
        <f t="shared" si="66"/>
        <v>-861811.06900328584</v>
      </c>
    </row>
    <row r="465" spans="14:26" x14ac:dyDescent="0.2">
      <c r="N465" s="56">
        <v>466</v>
      </c>
      <c r="O465" s="191" t="str">
        <f t="shared" si="61"/>
        <v>NL50</v>
      </c>
      <c r="P465" s="57">
        <f t="shared" si="62"/>
        <v>65.796139101862011</v>
      </c>
      <c r="Q465" s="192">
        <f t="shared" si="60"/>
        <v>15744.479052573941</v>
      </c>
      <c r="R465" s="149">
        <f t="shared" si="63"/>
        <v>869815.62614092731</v>
      </c>
      <c r="S465" s="187">
        <v>45359</v>
      </c>
      <c r="T465" s="149"/>
      <c r="U465" s="191"/>
      <c r="X465" s="149">
        <f t="shared" si="64"/>
        <v>6138</v>
      </c>
      <c r="Y465" s="57">
        <f t="shared" si="65"/>
        <v>-15744.479052573941</v>
      </c>
      <c r="Z465" s="193">
        <f t="shared" si="66"/>
        <v>-863677.62614092731</v>
      </c>
    </row>
    <row r="466" spans="14:26" x14ac:dyDescent="0.2">
      <c r="N466" s="56">
        <v>467</v>
      </c>
      <c r="O466" s="191" t="str">
        <f t="shared" si="61"/>
        <v>NL50</v>
      </c>
      <c r="P466" s="57">
        <f t="shared" si="62"/>
        <v>65.796139101862011</v>
      </c>
      <c r="Q466" s="192">
        <f t="shared" si="60"/>
        <v>15810.275191675802</v>
      </c>
      <c r="R466" s="149">
        <f t="shared" si="63"/>
        <v>871682.18327856879</v>
      </c>
      <c r="S466" s="187">
        <v>45360</v>
      </c>
      <c r="T466" s="149"/>
      <c r="U466" s="191"/>
      <c r="X466" s="149">
        <f t="shared" si="64"/>
        <v>6138</v>
      </c>
      <c r="Y466" s="57">
        <f t="shared" si="65"/>
        <v>-15810.275191675802</v>
      </c>
      <c r="Z466" s="193">
        <f t="shared" si="66"/>
        <v>-865544.18327856879</v>
      </c>
    </row>
    <row r="467" spans="14:26" x14ac:dyDescent="0.2">
      <c r="N467" s="56">
        <v>468</v>
      </c>
      <c r="O467" s="191" t="str">
        <f t="shared" si="61"/>
        <v>NL50</v>
      </c>
      <c r="P467" s="57">
        <f t="shared" si="62"/>
        <v>65.796139101862011</v>
      </c>
      <c r="Q467" s="192">
        <f t="shared" ref="Q467:Q530" si="67">Q466+P467</f>
        <v>15876.071330777664</v>
      </c>
      <c r="R467" s="149">
        <f t="shared" si="63"/>
        <v>873548.74041621026</v>
      </c>
      <c r="S467" s="187">
        <v>45361</v>
      </c>
      <c r="T467" s="149"/>
      <c r="U467" s="191"/>
      <c r="X467" s="149">
        <f t="shared" si="64"/>
        <v>6138</v>
      </c>
      <c r="Y467" s="57">
        <f t="shared" si="65"/>
        <v>-15876.071330777664</v>
      </c>
      <c r="Z467" s="193">
        <f t="shared" si="66"/>
        <v>-867410.74041621026</v>
      </c>
    </row>
    <row r="468" spans="14:26" x14ac:dyDescent="0.2">
      <c r="N468" s="56">
        <v>469</v>
      </c>
      <c r="O468" s="191" t="str">
        <f t="shared" si="61"/>
        <v>NL50</v>
      </c>
      <c r="P468" s="57">
        <f t="shared" si="62"/>
        <v>65.796139101862011</v>
      </c>
      <c r="Q468" s="192">
        <f t="shared" si="67"/>
        <v>15941.867469879526</v>
      </c>
      <c r="R468" s="149">
        <f t="shared" si="63"/>
        <v>875415.29755385173</v>
      </c>
      <c r="S468" s="187">
        <v>45362</v>
      </c>
      <c r="T468" s="149"/>
      <c r="U468" s="191"/>
      <c r="X468" s="149">
        <f t="shared" si="64"/>
        <v>6138</v>
      </c>
      <c r="Y468" s="57">
        <f t="shared" si="65"/>
        <v>-15941.867469879526</v>
      </c>
      <c r="Z468" s="193">
        <f t="shared" si="66"/>
        <v>-869277.29755385173</v>
      </c>
    </row>
    <row r="469" spans="14:26" x14ac:dyDescent="0.2">
      <c r="N469" s="56">
        <v>470</v>
      </c>
      <c r="O469" s="191" t="str">
        <f t="shared" si="61"/>
        <v>NL50</v>
      </c>
      <c r="P469" s="57">
        <f t="shared" si="62"/>
        <v>65.796139101862011</v>
      </c>
      <c r="Q469" s="192">
        <f t="shared" si="67"/>
        <v>16007.663608981387</v>
      </c>
      <c r="R469" s="149">
        <f t="shared" si="63"/>
        <v>877281.85469149332</v>
      </c>
      <c r="S469" s="187">
        <v>45363</v>
      </c>
      <c r="T469" s="149"/>
      <c r="U469" s="191"/>
      <c r="X469" s="149">
        <f t="shared" si="64"/>
        <v>6138</v>
      </c>
      <c r="Y469" s="57">
        <f t="shared" si="65"/>
        <v>-16007.663608981387</v>
      </c>
      <c r="Z469" s="193">
        <f t="shared" si="66"/>
        <v>-871143.85469149332</v>
      </c>
    </row>
    <row r="470" spans="14:26" x14ac:dyDescent="0.2">
      <c r="N470" s="56">
        <v>471</v>
      </c>
      <c r="O470" s="191" t="str">
        <f t="shared" si="61"/>
        <v>NL50</v>
      </c>
      <c r="P470" s="57">
        <f t="shared" si="62"/>
        <v>65.796139101862011</v>
      </c>
      <c r="Q470" s="192">
        <f t="shared" si="67"/>
        <v>16073.459748083249</v>
      </c>
      <c r="R470" s="149">
        <f t="shared" si="63"/>
        <v>879148.4118291348</v>
      </c>
      <c r="S470" s="187">
        <v>45364</v>
      </c>
      <c r="T470" s="149"/>
      <c r="U470" s="191"/>
      <c r="X470" s="149">
        <f t="shared" si="64"/>
        <v>6138</v>
      </c>
      <c r="Y470" s="57">
        <f t="shared" si="65"/>
        <v>-16073.459748083249</v>
      </c>
      <c r="Z470" s="193">
        <f t="shared" si="66"/>
        <v>-873010.4118291348</v>
      </c>
    </row>
    <row r="471" spans="14:26" x14ac:dyDescent="0.2">
      <c r="N471" s="56">
        <v>472</v>
      </c>
      <c r="O471" s="191" t="str">
        <f t="shared" si="61"/>
        <v>NL50</v>
      </c>
      <c r="P471" s="57">
        <f t="shared" si="62"/>
        <v>65.796139101862011</v>
      </c>
      <c r="Q471" s="192">
        <f t="shared" si="67"/>
        <v>16139.255887185111</v>
      </c>
      <c r="R471" s="149">
        <f t="shared" si="63"/>
        <v>881014.96896677627</v>
      </c>
      <c r="S471" s="187">
        <v>45365</v>
      </c>
      <c r="T471" s="149"/>
      <c r="U471" s="191"/>
      <c r="X471" s="149">
        <f t="shared" si="64"/>
        <v>6138</v>
      </c>
      <c r="Y471" s="57">
        <f t="shared" si="65"/>
        <v>-16139.255887185111</v>
      </c>
      <c r="Z471" s="193">
        <f t="shared" si="66"/>
        <v>-874876.96896677627</v>
      </c>
    </row>
    <row r="472" spans="14:26" x14ac:dyDescent="0.2">
      <c r="N472" s="56">
        <v>473</v>
      </c>
      <c r="O472" s="191" t="str">
        <f t="shared" si="61"/>
        <v>NL50</v>
      </c>
      <c r="P472" s="57">
        <f t="shared" si="62"/>
        <v>65.796139101862011</v>
      </c>
      <c r="Q472" s="192">
        <f t="shared" si="67"/>
        <v>16205.052026286972</v>
      </c>
      <c r="R472" s="149">
        <f t="shared" si="63"/>
        <v>882881.52610441775</v>
      </c>
      <c r="S472" s="187">
        <v>45366</v>
      </c>
      <c r="T472" s="149"/>
      <c r="U472" s="191"/>
      <c r="X472" s="149">
        <f t="shared" si="64"/>
        <v>6138</v>
      </c>
      <c r="Y472" s="57">
        <f t="shared" si="65"/>
        <v>-16205.052026286972</v>
      </c>
      <c r="Z472" s="193">
        <f t="shared" si="66"/>
        <v>-876743.52610441775</v>
      </c>
    </row>
    <row r="473" spans="14:26" x14ac:dyDescent="0.2">
      <c r="N473" s="56">
        <v>474</v>
      </c>
      <c r="O473" s="191" t="str">
        <f t="shared" si="61"/>
        <v>NL50</v>
      </c>
      <c r="P473" s="57">
        <f t="shared" si="62"/>
        <v>65.796139101862011</v>
      </c>
      <c r="Q473" s="192">
        <f t="shared" si="67"/>
        <v>16270.848165388834</v>
      </c>
      <c r="R473" s="149">
        <f t="shared" si="63"/>
        <v>884748.08324205922</v>
      </c>
      <c r="S473" s="187">
        <v>45367</v>
      </c>
      <c r="T473" s="149"/>
      <c r="U473" s="191"/>
      <c r="X473" s="149">
        <f t="shared" si="64"/>
        <v>6138</v>
      </c>
      <c r="Y473" s="57">
        <f t="shared" si="65"/>
        <v>-16270.848165388834</v>
      </c>
      <c r="Z473" s="193">
        <f t="shared" si="66"/>
        <v>-878610.08324205922</v>
      </c>
    </row>
    <row r="474" spans="14:26" x14ac:dyDescent="0.2">
      <c r="N474" s="56">
        <v>475</v>
      </c>
      <c r="O474" s="191" t="str">
        <f t="shared" si="61"/>
        <v>NL50</v>
      </c>
      <c r="P474" s="57">
        <f t="shared" si="62"/>
        <v>65.796139101862011</v>
      </c>
      <c r="Q474" s="192">
        <f t="shared" si="67"/>
        <v>16336.644304490696</v>
      </c>
      <c r="R474" s="149">
        <f t="shared" si="63"/>
        <v>886614.64037970069</v>
      </c>
      <c r="S474" s="187">
        <v>45368</v>
      </c>
      <c r="T474" s="149"/>
      <c r="U474" s="191"/>
      <c r="X474" s="149">
        <f t="shared" si="64"/>
        <v>6138</v>
      </c>
      <c r="Y474" s="57">
        <f t="shared" si="65"/>
        <v>-16336.644304490696</v>
      </c>
      <c r="Z474" s="193">
        <f t="shared" si="66"/>
        <v>-880476.64037970069</v>
      </c>
    </row>
    <row r="475" spans="14:26" x14ac:dyDescent="0.2">
      <c r="N475" s="56">
        <v>476</v>
      </c>
      <c r="O475" s="191" t="str">
        <f t="shared" si="61"/>
        <v>NL50</v>
      </c>
      <c r="P475" s="57">
        <f t="shared" si="62"/>
        <v>65.796139101862011</v>
      </c>
      <c r="Q475" s="192">
        <f t="shared" si="67"/>
        <v>16402.440443592557</v>
      </c>
      <c r="R475" s="149">
        <f t="shared" si="63"/>
        <v>888481.19751734217</v>
      </c>
      <c r="S475" s="187">
        <v>45369</v>
      </c>
      <c r="T475" s="149"/>
      <c r="U475" s="191"/>
      <c r="X475" s="149">
        <f t="shared" si="64"/>
        <v>6138</v>
      </c>
      <c r="Y475" s="57">
        <f t="shared" si="65"/>
        <v>-16402.440443592557</v>
      </c>
      <c r="Z475" s="193">
        <f t="shared" si="66"/>
        <v>-882343.19751734217</v>
      </c>
    </row>
    <row r="476" spans="14:26" x14ac:dyDescent="0.2">
      <c r="N476" s="56">
        <v>477</v>
      </c>
      <c r="O476" s="191" t="str">
        <f t="shared" si="61"/>
        <v>NL50</v>
      </c>
      <c r="P476" s="57">
        <f t="shared" si="62"/>
        <v>65.796139101862011</v>
      </c>
      <c r="Q476" s="192">
        <f t="shared" si="67"/>
        <v>16468.236582694419</v>
      </c>
      <c r="R476" s="149">
        <f t="shared" si="63"/>
        <v>890347.75465498364</v>
      </c>
      <c r="S476" s="187">
        <v>45370</v>
      </c>
      <c r="T476" s="149"/>
      <c r="U476" s="191"/>
      <c r="X476" s="149">
        <f t="shared" si="64"/>
        <v>6138</v>
      </c>
      <c r="Y476" s="57">
        <f t="shared" si="65"/>
        <v>-16468.236582694419</v>
      </c>
      <c r="Z476" s="193">
        <f t="shared" si="66"/>
        <v>-884209.75465498364</v>
      </c>
    </row>
    <row r="477" spans="14:26" x14ac:dyDescent="0.2">
      <c r="N477" s="56">
        <v>478</v>
      </c>
      <c r="O477" s="191" t="str">
        <f t="shared" si="61"/>
        <v>NL50</v>
      </c>
      <c r="P477" s="57">
        <f t="shared" si="62"/>
        <v>65.796139101862011</v>
      </c>
      <c r="Q477" s="192">
        <f t="shared" si="67"/>
        <v>16534.03272179628</v>
      </c>
      <c r="R477" s="149">
        <f t="shared" si="63"/>
        <v>892214.31179262511</v>
      </c>
      <c r="S477" s="187">
        <v>45371</v>
      </c>
      <c r="T477" s="149"/>
      <c r="U477" s="191"/>
      <c r="X477" s="149">
        <f t="shared" si="64"/>
        <v>6138</v>
      </c>
      <c r="Y477" s="57">
        <f t="shared" si="65"/>
        <v>-16534.03272179628</v>
      </c>
      <c r="Z477" s="193">
        <f t="shared" si="66"/>
        <v>-886076.31179262511</v>
      </c>
    </row>
    <row r="478" spans="14:26" x14ac:dyDescent="0.2">
      <c r="N478" s="56">
        <v>479</v>
      </c>
      <c r="O478" s="191" t="str">
        <f t="shared" si="61"/>
        <v>NL50</v>
      </c>
      <c r="P478" s="57">
        <f t="shared" si="62"/>
        <v>65.796139101862011</v>
      </c>
      <c r="Q478" s="192">
        <f t="shared" si="67"/>
        <v>16599.828860898142</v>
      </c>
      <c r="R478" s="149">
        <f t="shared" si="63"/>
        <v>894080.86893026659</v>
      </c>
      <c r="S478" s="187">
        <v>45372</v>
      </c>
      <c r="T478" s="149"/>
      <c r="U478" s="191"/>
      <c r="X478" s="149">
        <f t="shared" si="64"/>
        <v>6138</v>
      </c>
      <c r="Y478" s="57">
        <f t="shared" si="65"/>
        <v>-16599.828860898142</v>
      </c>
      <c r="Z478" s="193">
        <f t="shared" si="66"/>
        <v>-887942.86893026659</v>
      </c>
    </row>
    <row r="479" spans="14:26" x14ac:dyDescent="0.2">
      <c r="N479" s="56">
        <v>480</v>
      </c>
      <c r="O479" s="191" t="str">
        <f t="shared" si="61"/>
        <v>NL50</v>
      </c>
      <c r="P479" s="57">
        <f t="shared" si="62"/>
        <v>65.796139101862011</v>
      </c>
      <c r="Q479" s="192">
        <f t="shared" si="67"/>
        <v>16665.625000000004</v>
      </c>
      <c r="R479" s="149">
        <f t="shared" si="63"/>
        <v>895947.42606790806</v>
      </c>
      <c r="S479" s="187">
        <v>45373</v>
      </c>
      <c r="T479" s="149"/>
      <c r="U479" s="191"/>
      <c r="X479" s="149">
        <f t="shared" si="64"/>
        <v>6138</v>
      </c>
      <c r="Y479" s="57">
        <f t="shared" si="65"/>
        <v>-16665.625000000004</v>
      </c>
      <c r="Z479" s="193">
        <f t="shared" si="66"/>
        <v>-889809.42606790806</v>
      </c>
    </row>
    <row r="480" spans="14:26" x14ac:dyDescent="0.2">
      <c r="N480" s="56">
        <v>481</v>
      </c>
      <c r="O480" s="191" t="str">
        <f t="shared" si="61"/>
        <v>NL50</v>
      </c>
      <c r="P480" s="57">
        <f t="shared" si="62"/>
        <v>65.796139101862011</v>
      </c>
      <c r="Q480" s="192">
        <f t="shared" si="67"/>
        <v>16731.421139101865</v>
      </c>
      <c r="R480" s="149">
        <f t="shared" si="63"/>
        <v>897813.98320554954</v>
      </c>
      <c r="S480" s="187">
        <v>45374</v>
      </c>
      <c r="T480" s="149"/>
      <c r="U480" s="191"/>
      <c r="X480" s="149">
        <f t="shared" si="64"/>
        <v>6138</v>
      </c>
      <c r="Y480" s="57">
        <f t="shared" si="65"/>
        <v>-16731.421139101865</v>
      </c>
      <c r="Z480" s="193">
        <f t="shared" si="66"/>
        <v>-891675.98320554954</v>
      </c>
    </row>
    <row r="481" spans="14:26" x14ac:dyDescent="0.2">
      <c r="N481" s="56">
        <v>482</v>
      </c>
      <c r="O481" s="191" t="str">
        <f t="shared" si="61"/>
        <v>NL50</v>
      </c>
      <c r="P481" s="57">
        <f t="shared" si="62"/>
        <v>65.796139101862011</v>
      </c>
      <c r="Q481" s="192">
        <f t="shared" si="67"/>
        <v>16797.217278203727</v>
      </c>
      <c r="R481" s="149">
        <f t="shared" si="63"/>
        <v>899680.54034319101</v>
      </c>
      <c r="S481" s="187">
        <v>45375</v>
      </c>
      <c r="T481" s="149"/>
      <c r="U481" s="191"/>
      <c r="X481" s="149">
        <f t="shared" si="64"/>
        <v>6138</v>
      </c>
      <c r="Y481" s="57">
        <f t="shared" si="65"/>
        <v>-16797.217278203727</v>
      </c>
      <c r="Z481" s="193">
        <f t="shared" si="66"/>
        <v>-893542.54034319101</v>
      </c>
    </row>
    <row r="482" spans="14:26" x14ac:dyDescent="0.2">
      <c r="N482" s="56">
        <v>483</v>
      </c>
      <c r="O482" s="191" t="str">
        <f t="shared" si="61"/>
        <v>NL50</v>
      </c>
      <c r="P482" s="57">
        <f t="shared" si="62"/>
        <v>65.796139101862011</v>
      </c>
      <c r="Q482" s="192">
        <f t="shared" si="67"/>
        <v>16863.013417305589</v>
      </c>
      <c r="R482" s="149">
        <f t="shared" si="63"/>
        <v>901547.09748083248</v>
      </c>
      <c r="S482" s="187">
        <v>45376</v>
      </c>
      <c r="T482" s="149"/>
      <c r="U482" s="191"/>
      <c r="X482" s="149">
        <f t="shared" si="64"/>
        <v>6138</v>
      </c>
      <c r="Y482" s="57">
        <f t="shared" si="65"/>
        <v>-16863.013417305589</v>
      </c>
      <c r="Z482" s="193">
        <f t="shared" si="66"/>
        <v>-895409.09748083248</v>
      </c>
    </row>
    <row r="483" spans="14:26" x14ac:dyDescent="0.2">
      <c r="N483" s="56">
        <v>484</v>
      </c>
      <c r="O483" s="191" t="str">
        <f t="shared" si="61"/>
        <v>NL50</v>
      </c>
      <c r="P483" s="57">
        <f t="shared" si="62"/>
        <v>65.796139101862011</v>
      </c>
      <c r="Q483" s="192">
        <f t="shared" si="67"/>
        <v>16928.80955640745</v>
      </c>
      <c r="R483" s="149">
        <f t="shared" si="63"/>
        <v>903413.65461847396</v>
      </c>
      <c r="S483" s="187">
        <v>45377</v>
      </c>
      <c r="T483" s="149"/>
      <c r="U483" s="191"/>
      <c r="X483" s="149">
        <f t="shared" si="64"/>
        <v>6138</v>
      </c>
      <c r="Y483" s="57">
        <f t="shared" si="65"/>
        <v>-16928.80955640745</v>
      </c>
      <c r="Z483" s="193">
        <f t="shared" si="66"/>
        <v>-897275.65461847396</v>
      </c>
    </row>
    <row r="484" spans="14:26" x14ac:dyDescent="0.2">
      <c r="N484" s="56">
        <v>485</v>
      </c>
      <c r="O484" s="191" t="str">
        <f t="shared" si="61"/>
        <v>NL50</v>
      </c>
      <c r="P484" s="57">
        <f t="shared" si="62"/>
        <v>65.796139101862011</v>
      </c>
      <c r="Q484" s="192">
        <f t="shared" si="67"/>
        <v>16994.605695509312</v>
      </c>
      <c r="R484" s="149">
        <f t="shared" si="63"/>
        <v>905280.21175611543</v>
      </c>
      <c r="S484" s="187">
        <v>45378</v>
      </c>
      <c r="T484" s="149"/>
      <c r="U484" s="191"/>
      <c r="X484" s="149">
        <f t="shared" si="64"/>
        <v>6138</v>
      </c>
      <c r="Y484" s="57">
        <f t="shared" si="65"/>
        <v>-16994.605695509312</v>
      </c>
      <c r="Z484" s="193">
        <f t="shared" si="66"/>
        <v>-899142.21175611543</v>
      </c>
    </row>
    <row r="485" spans="14:26" x14ac:dyDescent="0.2">
      <c r="N485" s="56">
        <v>486</v>
      </c>
      <c r="O485" s="191" t="str">
        <f t="shared" si="61"/>
        <v>NL50</v>
      </c>
      <c r="P485" s="57">
        <f t="shared" si="62"/>
        <v>65.796139101862011</v>
      </c>
      <c r="Q485" s="192">
        <f t="shared" si="67"/>
        <v>17060.401834611173</v>
      </c>
      <c r="R485" s="149">
        <f t="shared" si="63"/>
        <v>907146.7688937569</v>
      </c>
      <c r="S485" s="187">
        <v>45379</v>
      </c>
      <c r="T485" s="149"/>
      <c r="U485" s="191"/>
      <c r="X485" s="149">
        <f t="shared" si="64"/>
        <v>6138</v>
      </c>
      <c r="Y485" s="57">
        <f t="shared" si="65"/>
        <v>-17060.401834611173</v>
      </c>
      <c r="Z485" s="193">
        <f t="shared" si="66"/>
        <v>-901008.7688937569</v>
      </c>
    </row>
    <row r="486" spans="14:26" x14ac:dyDescent="0.2">
      <c r="N486" s="56">
        <v>487</v>
      </c>
      <c r="O486" s="191" t="str">
        <f t="shared" si="61"/>
        <v>NL50</v>
      </c>
      <c r="P486" s="57">
        <f t="shared" si="62"/>
        <v>65.796139101862011</v>
      </c>
      <c r="Q486" s="192">
        <f t="shared" si="67"/>
        <v>17126.197973713035</v>
      </c>
      <c r="R486" s="149">
        <f t="shared" si="63"/>
        <v>909013.32603139838</v>
      </c>
      <c r="S486" s="187">
        <v>45380</v>
      </c>
      <c r="T486" s="149"/>
      <c r="U486" s="191"/>
      <c r="X486" s="149">
        <f t="shared" si="64"/>
        <v>6138</v>
      </c>
      <c r="Y486" s="57">
        <f t="shared" si="65"/>
        <v>-17126.197973713035</v>
      </c>
      <c r="Z486" s="193">
        <f t="shared" si="66"/>
        <v>-902875.32603139838</v>
      </c>
    </row>
    <row r="487" spans="14:26" x14ac:dyDescent="0.2">
      <c r="N487" s="56">
        <v>488</v>
      </c>
      <c r="O487" s="191" t="str">
        <f t="shared" si="61"/>
        <v>NL50</v>
      </c>
      <c r="P487" s="57">
        <f t="shared" si="62"/>
        <v>65.796139101862011</v>
      </c>
      <c r="Q487" s="192">
        <f t="shared" si="67"/>
        <v>17191.994112814897</v>
      </c>
      <c r="R487" s="149">
        <f t="shared" si="63"/>
        <v>910879.88316903985</v>
      </c>
      <c r="S487" s="187">
        <v>45381</v>
      </c>
      <c r="T487" s="149"/>
      <c r="U487" s="191"/>
      <c r="X487" s="149">
        <f t="shared" si="64"/>
        <v>6138</v>
      </c>
      <c r="Y487" s="57">
        <f t="shared" si="65"/>
        <v>-17191.994112814897</v>
      </c>
      <c r="Z487" s="193">
        <f t="shared" si="66"/>
        <v>-904741.88316903985</v>
      </c>
    </row>
    <row r="488" spans="14:26" x14ac:dyDescent="0.2">
      <c r="N488" s="56">
        <v>489</v>
      </c>
      <c r="O488" s="191" t="str">
        <f t="shared" si="61"/>
        <v>NL50</v>
      </c>
      <c r="P488" s="57">
        <f t="shared" si="62"/>
        <v>65.796139101862011</v>
      </c>
      <c r="Q488" s="192">
        <f t="shared" si="67"/>
        <v>17257.790251916758</v>
      </c>
      <c r="R488" s="149">
        <f t="shared" si="63"/>
        <v>912746.44030668132</v>
      </c>
      <c r="S488" s="187">
        <v>45382</v>
      </c>
      <c r="T488" s="149"/>
      <c r="U488" s="191"/>
      <c r="X488" s="149">
        <f t="shared" si="64"/>
        <v>6138</v>
      </c>
      <c r="Y488" s="57">
        <f t="shared" si="65"/>
        <v>-17257.790251916758</v>
      </c>
      <c r="Z488" s="193">
        <f t="shared" si="66"/>
        <v>-906608.44030668132</v>
      </c>
    </row>
    <row r="489" spans="14:26" x14ac:dyDescent="0.2">
      <c r="N489" s="56">
        <v>490</v>
      </c>
      <c r="O489" s="191" t="str">
        <f t="shared" si="61"/>
        <v>NL50</v>
      </c>
      <c r="P489" s="57">
        <f t="shared" si="62"/>
        <v>65.796139101862011</v>
      </c>
      <c r="Q489" s="192">
        <f t="shared" si="67"/>
        <v>17323.58639101862</v>
      </c>
      <c r="R489" s="149">
        <f t="shared" si="63"/>
        <v>914612.9974443228</v>
      </c>
      <c r="S489" s="187">
        <v>45383</v>
      </c>
      <c r="T489" s="149"/>
      <c r="U489" s="191"/>
      <c r="X489" s="149">
        <f t="shared" si="64"/>
        <v>6138</v>
      </c>
      <c r="Y489" s="57">
        <f t="shared" si="65"/>
        <v>-17323.58639101862</v>
      </c>
      <c r="Z489" s="193">
        <f t="shared" si="66"/>
        <v>-908474.9974443228</v>
      </c>
    </row>
    <row r="490" spans="14:26" x14ac:dyDescent="0.2">
      <c r="N490" s="56">
        <v>491</v>
      </c>
      <c r="O490" s="191" t="str">
        <f t="shared" si="61"/>
        <v>NL50</v>
      </c>
      <c r="P490" s="57">
        <f t="shared" si="62"/>
        <v>65.796139101862011</v>
      </c>
      <c r="Q490" s="192">
        <f t="shared" si="67"/>
        <v>17389.382530120482</v>
      </c>
      <c r="R490" s="149">
        <f t="shared" si="63"/>
        <v>916479.55458196427</v>
      </c>
      <c r="S490" s="187">
        <v>45384</v>
      </c>
      <c r="T490" s="149"/>
      <c r="U490" s="191"/>
      <c r="X490" s="149">
        <f t="shared" si="64"/>
        <v>6138</v>
      </c>
      <c r="Y490" s="57">
        <f t="shared" si="65"/>
        <v>-17389.382530120482</v>
      </c>
      <c r="Z490" s="193">
        <f t="shared" si="66"/>
        <v>-910341.55458196427</v>
      </c>
    </row>
    <row r="491" spans="14:26" x14ac:dyDescent="0.2">
      <c r="N491" s="56">
        <v>492</v>
      </c>
      <c r="O491" s="191" t="str">
        <f t="shared" si="61"/>
        <v>NL50</v>
      </c>
      <c r="P491" s="57">
        <f t="shared" si="62"/>
        <v>65.796139101862011</v>
      </c>
      <c r="Q491" s="192">
        <f t="shared" si="67"/>
        <v>17455.178669222343</v>
      </c>
      <c r="R491" s="149">
        <f t="shared" si="63"/>
        <v>918346.11171960575</v>
      </c>
      <c r="S491" s="187">
        <v>45385</v>
      </c>
      <c r="T491" s="149"/>
      <c r="U491" s="191"/>
      <c r="X491" s="149">
        <f t="shared" si="64"/>
        <v>6138</v>
      </c>
      <c r="Y491" s="57">
        <f t="shared" si="65"/>
        <v>-17455.178669222343</v>
      </c>
      <c r="Z491" s="193">
        <f t="shared" si="66"/>
        <v>-912208.11171960575</v>
      </c>
    </row>
    <row r="492" spans="14:26" x14ac:dyDescent="0.2">
      <c r="N492" s="56">
        <v>493</v>
      </c>
      <c r="O492" s="191" t="str">
        <f t="shared" si="61"/>
        <v>NL50</v>
      </c>
      <c r="P492" s="57">
        <f t="shared" si="62"/>
        <v>65.796139101862011</v>
      </c>
      <c r="Q492" s="192">
        <f t="shared" si="67"/>
        <v>17520.974808324205</v>
      </c>
      <c r="R492" s="149">
        <f t="shared" si="63"/>
        <v>920212.66885724722</v>
      </c>
      <c r="S492" s="187">
        <v>45386</v>
      </c>
      <c r="T492" s="149"/>
      <c r="U492" s="191"/>
      <c r="X492" s="149">
        <f t="shared" si="64"/>
        <v>6138</v>
      </c>
      <c r="Y492" s="57">
        <f t="shared" si="65"/>
        <v>-17520.974808324205</v>
      </c>
      <c r="Z492" s="193">
        <f t="shared" si="66"/>
        <v>-914074.66885724722</v>
      </c>
    </row>
    <row r="493" spans="14:26" x14ac:dyDescent="0.2">
      <c r="N493" s="56">
        <v>494</v>
      </c>
      <c r="O493" s="191" t="str">
        <f t="shared" si="61"/>
        <v>NL50</v>
      </c>
      <c r="P493" s="57">
        <f t="shared" si="62"/>
        <v>65.796139101862011</v>
      </c>
      <c r="Q493" s="192">
        <f t="shared" si="67"/>
        <v>17586.770947426066</v>
      </c>
      <c r="R493" s="149">
        <f t="shared" si="63"/>
        <v>922079.22599488869</v>
      </c>
      <c r="S493" s="187">
        <v>45387</v>
      </c>
      <c r="T493" s="149"/>
      <c r="U493" s="191"/>
      <c r="X493" s="149">
        <f t="shared" si="64"/>
        <v>6138</v>
      </c>
      <c r="Y493" s="57">
        <f t="shared" si="65"/>
        <v>-17586.770947426066</v>
      </c>
      <c r="Z493" s="193">
        <f t="shared" si="66"/>
        <v>-915941.22599488869</v>
      </c>
    </row>
    <row r="494" spans="14:26" x14ac:dyDescent="0.2">
      <c r="N494" s="56">
        <v>495</v>
      </c>
      <c r="O494" s="191" t="str">
        <f t="shared" si="61"/>
        <v>NL50</v>
      </c>
      <c r="P494" s="57">
        <f t="shared" si="62"/>
        <v>65.796139101862011</v>
      </c>
      <c r="Q494" s="192">
        <f t="shared" si="67"/>
        <v>17652.567086527928</v>
      </c>
      <c r="R494" s="149">
        <f t="shared" si="63"/>
        <v>923945.78313253017</v>
      </c>
      <c r="S494" s="187">
        <v>45388</v>
      </c>
      <c r="T494" s="149"/>
      <c r="U494" s="191"/>
      <c r="X494" s="149">
        <f t="shared" si="64"/>
        <v>6138</v>
      </c>
      <c r="Y494" s="57">
        <f t="shared" si="65"/>
        <v>-17652.567086527928</v>
      </c>
      <c r="Z494" s="193">
        <f t="shared" si="66"/>
        <v>-917807.78313253017</v>
      </c>
    </row>
    <row r="495" spans="14:26" x14ac:dyDescent="0.2">
      <c r="N495" s="56">
        <v>496</v>
      </c>
      <c r="O495" s="191" t="str">
        <f t="shared" si="61"/>
        <v>NL50</v>
      </c>
      <c r="P495" s="57">
        <f t="shared" si="62"/>
        <v>65.796139101862011</v>
      </c>
      <c r="Q495" s="192">
        <f t="shared" si="67"/>
        <v>17718.36322562979</v>
      </c>
      <c r="R495" s="149">
        <f t="shared" si="63"/>
        <v>925812.34027017164</v>
      </c>
      <c r="S495" s="187">
        <v>45389</v>
      </c>
      <c r="T495" s="149"/>
      <c r="U495" s="191"/>
      <c r="X495" s="149">
        <f t="shared" si="64"/>
        <v>6138</v>
      </c>
      <c r="Y495" s="57">
        <f t="shared" si="65"/>
        <v>-17718.36322562979</v>
      </c>
      <c r="Z495" s="193">
        <f t="shared" si="66"/>
        <v>-919674.34027017164</v>
      </c>
    </row>
    <row r="496" spans="14:26" x14ac:dyDescent="0.2">
      <c r="N496" s="56">
        <v>497</v>
      </c>
      <c r="O496" s="191" t="str">
        <f t="shared" si="61"/>
        <v>NL50</v>
      </c>
      <c r="P496" s="57">
        <f t="shared" si="62"/>
        <v>65.796139101862011</v>
      </c>
      <c r="Q496" s="192">
        <f t="shared" si="67"/>
        <v>17784.159364731651</v>
      </c>
      <c r="R496" s="149">
        <f t="shared" si="63"/>
        <v>927678.89740781311</v>
      </c>
      <c r="S496" s="187">
        <v>45390</v>
      </c>
      <c r="T496" s="149"/>
      <c r="U496" s="191"/>
      <c r="X496" s="149">
        <f t="shared" si="64"/>
        <v>6138</v>
      </c>
      <c r="Y496" s="57">
        <f t="shared" si="65"/>
        <v>-17784.159364731651</v>
      </c>
      <c r="Z496" s="193">
        <f t="shared" si="66"/>
        <v>-921540.89740781311</v>
      </c>
    </row>
    <row r="497" spans="14:26" x14ac:dyDescent="0.2">
      <c r="N497" s="56">
        <v>498</v>
      </c>
      <c r="O497" s="191" t="str">
        <f t="shared" si="61"/>
        <v>NL50</v>
      </c>
      <c r="P497" s="57">
        <f t="shared" si="62"/>
        <v>65.796139101862011</v>
      </c>
      <c r="Q497" s="192">
        <f t="shared" si="67"/>
        <v>17849.955503833513</v>
      </c>
      <c r="R497" s="149">
        <f t="shared" si="63"/>
        <v>929545.45454545459</v>
      </c>
      <c r="S497" s="187">
        <v>45391</v>
      </c>
      <c r="T497" s="149"/>
      <c r="U497" s="191"/>
      <c r="X497" s="149">
        <f t="shared" si="64"/>
        <v>6138</v>
      </c>
      <c r="Y497" s="57">
        <f t="shared" si="65"/>
        <v>-17849.955503833513</v>
      </c>
      <c r="Z497" s="193">
        <f t="shared" si="66"/>
        <v>-923407.45454545459</v>
      </c>
    </row>
    <row r="498" spans="14:26" x14ac:dyDescent="0.2">
      <c r="N498" s="56">
        <v>499</v>
      </c>
      <c r="O498" s="191" t="str">
        <f t="shared" si="61"/>
        <v>NL50</v>
      </c>
      <c r="P498" s="57">
        <f t="shared" si="62"/>
        <v>65.796139101862011</v>
      </c>
      <c r="Q498" s="192">
        <f t="shared" si="67"/>
        <v>17915.751642935375</v>
      </c>
      <c r="R498" s="149">
        <f t="shared" si="63"/>
        <v>931412.01168309606</v>
      </c>
      <c r="S498" s="187">
        <v>45392</v>
      </c>
      <c r="T498" s="149"/>
      <c r="U498" s="191"/>
      <c r="X498" s="149">
        <f t="shared" si="64"/>
        <v>6138</v>
      </c>
      <c r="Y498" s="57">
        <f t="shared" si="65"/>
        <v>-17915.751642935375</v>
      </c>
      <c r="Z498" s="193">
        <f t="shared" si="66"/>
        <v>-925274.01168309606</v>
      </c>
    </row>
    <row r="499" spans="14:26" x14ac:dyDescent="0.2">
      <c r="N499" s="56">
        <v>500</v>
      </c>
      <c r="O499" s="191" t="str">
        <f t="shared" si="61"/>
        <v>NL50</v>
      </c>
      <c r="P499" s="57">
        <f t="shared" si="62"/>
        <v>65.796139101862011</v>
      </c>
      <c r="Q499" s="192">
        <f t="shared" si="67"/>
        <v>17981.547782037236</v>
      </c>
      <c r="R499" s="149">
        <f t="shared" si="63"/>
        <v>933278.56882073754</v>
      </c>
      <c r="S499" s="187">
        <v>45393</v>
      </c>
      <c r="T499" s="149"/>
      <c r="U499" s="191"/>
      <c r="X499" s="149">
        <f t="shared" si="64"/>
        <v>6138</v>
      </c>
      <c r="Y499" s="57">
        <f t="shared" si="65"/>
        <v>-17981.547782037236</v>
      </c>
      <c r="Z499" s="193">
        <f t="shared" si="66"/>
        <v>-927140.56882073754</v>
      </c>
    </row>
    <row r="500" spans="14:26" x14ac:dyDescent="0.2">
      <c r="N500" s="56">
        <v>501</v>
      </c>
      <c r="O500" s="191" t="str">
        <f t="shared" si="61"/>
        <v>NL50</v>
      </c>
      <c r="P500" s="57">
        <f t="shared" si="62"/>
        <v>65.796139101862011</v>
      </c>
      <c r="Q500" s="192">
        <f t="shared" si="67"/>
        <v>18047.343921139098</v>
      </c>
      <c r="R500" s="149">
        <f t="shared" si="63"/>
        <v>935145.12595837901</v>
      </c>
      <c r="S500" s="187">
        <v>45394</v>
      </c>
      <c r="T500" s="149"/>
      <c r="U500" s="191"/>
      <c r="X500" s="149">
        <f t="shared" si="64"/>
        <v>6138</v>
      </c>
      <c r="Y500" s="57">
        <f t="shared" si="65"/>
        <v>-18047.343921139098</v>
      </c>
      <c r="Z500" s="193">
        <f t="shared" si="66"/>
        <v>-929007.12595837901</v>
      </c>
    </row>
    <row r="501" spans="14:26" x14ac:dyDescent="0.2">
      <c r="N501" s="56">
        <v>502</v>
      </c>
      <c r="O501" s="191" t="str">
        <f t="shared" si="61"/>
        <v>NL50</v>
      </c>
      <c r="P501" s="57">
        <f t="shared" si="62"/>
        <v>65.796139101862011</v>
      </c>
      <c r="Q501" s="192">
        <f t="shared" si="67"/>
        <v>18113.140060240959</v>
      </c>
      <c r="R501" s="149">
        <f t="shared" si="63"/>
        <v>937011.68309602048</v>
      </c>
      <c r="S501" s="187">
        <v>45395</v>
      </c>
      <c r="T501" s="149"/>
      <c r="U501" s="191"/>
      <c r="X501" s="149">
        <f t="shared" si="64"/>
        <v>6138</v>
      </c>
      <c r="Y501" s="57">
        <f t="shared" si="65"/>
        <v>-18113.140060240959</v>
      </c>
      <c r="Z501" s="193">
        <f t="shared" si="66"/>
        <v>-930873.68309602048</v>
      </c>
    </row>
    <row r="502" spans="14:26" x14ac:dyDescent="0.2">
      <c r="N502" s="56">
        <v>503</v>
      </c>
      <c r="O502" s="191" t="str">
        <f t="shared" si="61"/>
        <v>NL50</v>
      </c>
      <c r="P502" s="57">
        <f t="shared" si="62"/>
        <v>65.796139101862011</v>
      </c>
      <c r="Q502" s="192">
        <f t="shared" si="67"/>
        <v>18178.936199342821</v>
      </c>
      <c r="R502" s="149">
        <f t="shared" si="63"/>
        <v>938878.24023366196</v>
      </c>
      <c r="S502" s="187">
        <v>45396</v>
      </c>
      <c r="T502" s="149"/>
      <c r="U502" s="191"/>
      <c r="X502" s="149">
        <f t="shared" si="64"/>
        <v>6138</v>
      </c>
      <c r="Y502" s="57">
        <f t="shared" si="65"/>
        <v>-18178.936199342821</v>
      </c>
      <c r="Z502" s="193">
        <f t="shared" si="66"/>
        <v>-932740.24023366196</v>
      </c>
    </row>
    <row r="503" spans="14:26" x14ac:dyDescent="0.2">
      <c r="N503" s="56">
        <v>504</v>
      </c>
      <c r="O503" s="191" t="str">
        <f t="shared" si="61"/>
        <v>NL50</v>
      </c>
      <c r="P503" s="57">
        <f t="shared" si="62"/>
        <v>65.796139101862011</v>
      </c>
      <c r="Q503" s="192">
        <f t="shared" si="67"/>
        <v>18244.732338444683</v>
      </c>
      <c r="R503" s="149">
        <f t="shared" si="63"/>
        <v>940744.79737130343</v>
      </c>
      <c r="S503" s="187">
        <v>45397</v>
      </c>
      <c r="T503" s="149"/>
      <c r="U503" s="191"/>
      <c r="X503" s="149">
        <f t="shared" si="64"/>
        <v>6138</v>
      </c>
      <c r="Y503" s="57">
        <f t="shared" si="65"/>
        <v>-18244.732338444683</v>
      </c>
      <c r="Z503" s="193">
        <f t="shared" si="66"/>
        <v>-934606.79737130343</v>
      </c>
    </row>
    <row r="504" spans="14:26" x14ac:dyDescent="0.2">
      <c r="N504" s="56">
        <v>505</v>
      </c>
      <c r="O504" s="191" t="str">
        <f t="shared" si="61"/>
        <v>NL50</v>
      </c>
      <c r="P504" s="57">
        <f t="shared" si="62"/>
        <v>65.796139101862011</v>
      </c>
      <c r="Q504" s="192">
        <f t="shared" si="67"/>
        <v>18310.528477546544</v>
      </c>
      <c r="R504" s="149">
        <f t="shared" si="63"/>
        <v>942611.3545089449</v>
      </c>
      <c r="S504" s="187">
        <v>45398</v>
      </c>
      <c r="T504" s="149"/>
      <c r="U504" s="191"/>
      <c r="X504" s="149">
        <f t="shared" si="64"/>
        <v>6138</v>
      </c>
      <c r="Y504" s="57">
        <f t="shared" si="65"/>
        <v>-18310.528477546544</v>
      </c>
      <c r="Z504" s="193">
        <f t="shared" si="66"/>
        <v>-936473.3545089449</v>
      </c>
    </row>
    <row r="505" spans="14:26" x14ac:dyDescent="0.2">
      <c r="N505" s="56">
        <v>506</v>
      </c>
      <c r="O505" s="191" t="str">
        <f t="shared" si="61"/>
        <v>NL50</v>
      </c>
      <c r="P505" s="57">
        <f t="shared" si="62"/>
        <v>65.796139101862011</v>
      </c>
      <c r="Q505" s="192">
        <f t="shared" si="67"/>
        <v>18376.324616648406</v>
      </c>
      <c r="R505" s="149">
        <f t="shared" si="63"/>
        <v>944477.91164658638</v>
      </c>
      <c r="S505" s="187">
        <v>45399</v>
      </c>
      <c r="T505" s="149"/>
      <c r="U505" s="191"/>
      <c r="X505" s="149">
        <f t="shared" si="64"/>
        <v>6138</v>
      </c>
      <c r="Y505" s="57">
        <f t="shared" si="65"/>
        <v>-18376.324616648406</v>
      </c>
      <c r="Z505" s="193">
        <f t="shared" si="66"/>
        <v>-938339.91164658638</v>
      </c>
    </row>
    <row r="506" spans="14:26" x14ac:dyDescent="0.2">
      <c r="N506" s="56">
        <v>507</v>
      </c>
      <c r="O506" s="191" t="str">
        <f t="shared" si="61"/>
        <v>NL50</v>
      </c>
      <c r="P506" s="57">
        <f t="shared" si="62"/>
        <v>65.796139101862011</v>
      </c>
      <c r="Q506" s="192">
        <f t="shared" si="67"/>
        <v>18442.120755750268</v>
      </c>
      <c r="R506" s="149">
        <f t="shared" si="63"/>
        <v>946344.46878422785</v>
      </c>
      <c r="S506" s="187">
        <v>45400</v>
      </c>
      <c r="T506" s="149"/>
      <c r="U506" s="191"/>
      <c r="X506" s="149">
        <f t="shared" si="64"/>
        <v>6138</v>
      </c>
      <c r="Y506" s="57">
        <f t="shared" si="65"/>
        <v>-18442.120755750268</v>
      </c>
      <c r="Z506" s="193">
        <f t="shared" si="66"/>
        <v>-940206.46878422785</v>
      </c>
    </row>
    <row r="507" spans="14:26" x14ac:dyDescent="0.2">
      <c r="N507" s="56">
        <v>508</v>
      </c>
      <c r="O507" s="191" t="str">
        <f t="shared" si="61"/>
        <v>NL50</v>
      </c>
      <c r="P507" s="57">
        <f t="shared" si="62"/>
        <v>65.796139101862011</v>
      </c>
      <c r="Q507" s="192">
        <f t="shared" si="67"/>
        <v>18507.916894852129</v>
      </c>
      <c r="R507" s="149">
        <f t="shared" si="63"/>
        <v>948211.02592186932</v>
      </c>
      <c r="S507" s="187">
        <v>45401</v>
      </c>
      <c r="T507" s="149"/>
      <c r="U507" s="191"/>
      <c r="X507" s="149">
        <f t="shared" si="64"/>
        <v>6138</v>
      </c>
      <c r="Y507" s="57">
        <f t="shared" si="65"/>
        <v>-18507.916894852129</v>
      </c>
      <c r="Z507" s="193">
        <f t="shared" si="66"/>
        <v>-942073.02592186932</v>
      </c>
    </row>
    <row r="508" spans="14:26" x14ac:dyDescent="0.2">
      <c r="N508" s="56">
        <v>509</v>
      </c>
      <c r="O508" s="191" t="str">
        <f t="shared" si="61"/>
        <v>NL50</v>
      </c>
      <c r="P508" s="57">
        <f t="shared" si="62"/>
        <v>65.796139101862011</v>
      </c>
      <c r="Q508" s="192">
        <f t="shared" si="67"/>
        <v>18573.713033953991</v>
      </c>
      <c r="R508" s="149">
        <f t="shared" si="63"/>
        <v>950077.5830595108</v>
      </c>
      <c r="S508" s="187">
        <v>45402</v>
      </c>
      <c r="T508" s="149"/>
      <c r="U508" s="191"/>
      <c r="X508" s="149">
        <f t="shared" si="64"/>
        <v>6138</v>
      </c>
      <c r="Y508" s="57">
        <f t="shared" si="65"/>
        <v>-18573.713033953991</v>
      </c>
      <c r="Z508" s="193">
        <f t="shared" si="66"/>
        <v>-943939.5830595108</v>
      </c>
    </row>
    <row r="509" spans="14:26" x14ac:dyDescent="0.2">
      <c r="N509" s="56">
        <v>510</v>
      </c>
      <c r="O509" s="191" t="str">
        <f t="shared" si="61"/>
        <v>NL50</v>
      </c>
      <c r="P509" s="57">
        <f t="shared" si="62"/>
        <v>65.796139101862011</v>
      </c>
      <c r="Q509" s="192">
        <f t="shared" si="67"/>
        <v>18639.509173055852</v>
      </c>
      <c r="R509" s="149">
        <f t="shared" si="63"/>
        <v>951944.14019715227</v>
      </c>
      <c r="S509" s="187">
        <v>45403</v>
      </c>
      <c r="T509" s="149"/>
      <c r="U509" s="191"/>
      <c r="X509" s="149">
        <f t="shared" si="64"/>
        <v>6138</v>
      </c>
      <c r="Y509" s="57">
        <f t="shared" si="65"/>
        <v>-18639.509173055852</v>
      </c>
      <c r="Z509" s="193">
        <f t="shared" si="66"/>
        <v>-945806.14019715227</v>
      </c>
    </row>
    <row r="510" spans="14:26" x14ac:dyDescent="0.2">
      <c r="N510" s="56">
        <v>511</v>
      </c>
      <c r="O510" s="191" t="str">
        <f t="shared" si="61"/>
        <v>NL50</v>
      </c>
      <c r="P510" s="57">
        <f t="shared" si="62"/>
        <v>65.796139101862011</v>
      </c>
      <c r="Q510" s="192">
        <f t="shared" si="67"/>
        <v>18705.305312157714</v>
      </c>
      <c r="R510" s="149">
        <f t="shared" si="63"/>
        <v>953810.69733479375</v>
      </c>
      <c r="S510" s="187">
        <v>45404</v>
      </c>
      <c r="T510" s="149"/>
      <c r="U510" s="191"/>
      <c r="X510" s="149">
        <f t="shared" si="64"/>
        <v>6138</v>
      </c>
      <c r="Y510" s="57">
        <f t="shared" si="65"/>
        <v>-18705.305312157714</v>
      </c>
      <c r="Z510" s="193">
        <f t="shared" si="66"/>
        <v>-947672.69733479375</v>
      </c>
    </row>
    <row r="511" spans="14:26" x14ac:dyDescent="0.2">
      <c r="N511" s="56">
        <v>512</v>
      </c>
      <c r="O511" s="191" t="str">
        <f t="shared" si="61"/>
        <v>NL50</v>
      </c>
      <c r="P511" s="57">
        <f t="shared" si="62"/>
        <v>65.796139101862011</v>
      </c>
      <c r="Q511" s="192">
        <f t="shared" si="67"/>
        <v>18771.101451259576</v>
      </c>
      <c r="R511" s="149">
        <f t="shared" si="63"/>
        <v>955677.25447243522</v>
      </c>
      <c r="S511" s="187">
        <v>45405</v>
      </c>
      <c r="T511" s="149"/>
      <c r="U511" s="191"/>
      <c r="X511" s="149">
        <f t="shared" si="64"/>
        <v>6138</v>
      </c>
      <c r="Y511" s="57">
        <f t="shared" si="65"/>
        <v>-18771.101451259576</v>
      </c>
      <c r="Z511" s="193">
        <f t="shared" si="66"/>
        <v>-949539.25447243522</v>
      </c>
    </row>
    <row r="512" spans="14:26" x14ac:dyDescent="0.2">
      <c r="N512" s="56">
        <v>513</v>
      </c>
      <c r="O512" s="191" t="str">
        <f t="shared" ref="O512:O575" si="68">IF(N512&lt;$K$3,$A$3,IF(AND(N512&gt;$K$3,N512&lt;$K$4),$A$4,IF(AND(N512&gt;$K$4,N512&lt;$K$5),$A$5,IF(AND(N512&gt;$K$5,N512&lt;$K$6),$A$6,IF(AND(N512&gt;$K$6,N512&lt;$K$7),$A$7,IF(AND(N512&gt;$K$7,N512&lt;$K$8),$A$8,IF(AND(N512&gt;$K$8,N512&lt;$K$9),$A$9)))))))</f>
        <v>NL50</v>
      </c>
      <c r="P512" s="57">
        <f t="shared" si="62"/>
        <v>65.796139101862011</v>
      </c>
      <c r="Q512" s="192">
        <f t="shared" si="67"/>
        <v>18836.897590361437</v>
      </c>
      <c r="R512" s="149">
        <f t="shared" si="63"/>
        <v>957543.81161007669</v>
      </c>
      <c r="S512" s="187">
        <v>45406</v>
      </c>
      <c r="T512" s="149"/>
      <c r="U512" s="191"/>
      <c r="X512" s="149">
        <f t="shared" si="64"/>
        <v>6138</v>
      </c>
      <c r="Y512" s="57">
        <f t="shared" si="65"/>
        <v>-18836.897590361437</v>
      </c>
      <c r="Z512" s="193">
        <f t="shared" si="66"/>
        <v>-951405.81161007669</v>
      </c>
    </row>
    <row r="513" spans="14:26" x14ac:dyDescent="0.2">
      <c r="N513" s="56">
        <v>514</v>
      </c>
      <c r="O513" s="191" t="str">
        <f t="shared" si="68"/>
        <v>NL50</v>
      </c>
      <c r="P513" s="57">
        <f t="shared" ref="P513:P576" si="69">VLOOKUP(O513,$A$3:$L$9,12,0)</f>
        <v>65.796139101862011</v>
      </c>
      <c r="Q513" s="192">
        <f t="shared" si="67"/>
        <v>18902.693729463299</v>
      </c>
      <c r="R513" s="149">
        <f t="shared" si="63"/>
        <v>959410.36874771817</v>
      </c>
      <c r="S513" s="187">
        <v>45407</v>
      </c>
      <c r="T513" s="149"/>
      <c r="U513" s="191"/>
      <c r="X513" s="149">
        <f t="shared" si="64"/>
        <v>6138</v>
      </c>
      <c r="Y513" s="57">
        <f t="shared" si="65"/>
        <v>-18902.693729463299</v>
      </c>
      <c r="Z513" s="193">
        <f t="shared" si="66"/>
        <v>-953272.36874771817</v>
      </c>
    </row>
    <row r="514" spans="14:26" x14ac:dyDescent="0.2">
      <c r="N514" s="56">
        <v>515</v>
      </c>
      <c r="O514" s="191" t="str">
        <f t="shared" si="68"/>
        <v>NL50</v>
      </c>
      <c r="P514" s="57">
        <f t="shared" si="69"/>
        <v>65.796139101862011</v>
      </c>
      <c r="Q514" s="192">
        <f t="shared" si="67"/>
        <v>18968.489868565161</v>
      </c>
      <c r="R514" s="149">
        <f t="shared" ref="R514:R577" si="70">$C$25*N514</f>
        <v>961276.92588535964</v>
      </c>
      <c r="S514" s="187">
        <v>45408</v>
      </c>
      <c r="T514" s="149"/>
      <c r="U514" s="191"/>
      <c r="X514" s="149">
        <f t="shared" si="64"/>
        <v>6138</v>
      </c>
      <c r="Y514" s="57">
        <f t="shared" si="65"/>
        <v>-18968.489868565161</v>
      </c>
      <c r="Z514" s="193">
        <f t="shared" si="66"/>
        <v>-955138.92588535964</v>
      </c>
    </row>
    <row r="515" spans="14:26" x14ac:dyDescent="0.2">
      <c r="N515" s="56">
        <v>516</v>
      </c>
      <c r="O515" s="191" t="str">
        <f t="shared" si="68"/>
        <v>NL50</v>
      </c>
      <c r="P515" s="57">
        <f t="shared" si="69"/>
        <v>65.796139101862011</v>
      </c>
      <c r="Q515" s="192">
        <f t="shared" si="67"/>
        <v>19034.286007667022</v>
      </c>
      <c r="R515" s="149">
        <f t="shared" si="70"/>
        <v>963143.48302300111</v>
      </c>
      <c r="S515" s="187">
        <v>45409</v>
      </c>
      <c r="T515" s="149"/>
      <c r="U515" s="191"/>
      <c r="X515" s="149">
        <f t="shared" si="64"/>
        <v>6138</v>
      </c>
      <c r="Y515" s="57">
        <f t="shared" si="65"/>
        <v>-19034.286007667022</v>
      </c>
      <c r="Z515" s="193">
        <f t="shared" si="66"/>
        <v>-957005.48302300111</v>
      </c>
    </row>
    <row r="516" spans="14:26" x14ac:dyDescent="0.2">
      <c r="N516" s="56">
        <v>517</v>
      </c>
      <c r="O516" s="191" t="str">
        <f t="shared" si="68"/>
        <v>NL50</v>
      </c>
      <c r="P516" s="57">
        <f t="shared" si="69"/>
        <v>65.796139101862011</v>
      </c>
      <c r="Q516" s="192">
        <f t="shared" si="67"/>
        <v>19100.082146768884</v>
      </c>
      <c r="R516" s="149">
        <f t="shared" si="70"/>
        <v>965010.04016064259</v>
      </c>
      <c r="S516" s="187">
        <v>45410</v>
      </c>
      <c r="T516" s="149"/>
      <c r="U516" s="191"/>
      <c r="X516" s="149">
        <f t="shared" si="64"/>
        <v>6138</v>
      </c>
      <c r="Y516" s="57">
        <f t="shared" si="65"/>
        <v>-19100.082146768884</v>
      </c>
      <c r="Z516" s="193">
        <f t="shared" si="66"/>
        <v>-958872.04016064259</v>
      </c>
    </row>
    <row r="517" spans="14:26" x14ac:dyDescent="0.2">
      <c r="N517" s="56">
        <v>518</v>
      </c>
      <c r="O517" s="191" t="str">
        <f t="shared" si="68"/>
        <v>NL50</v>
      </c>
      <c r="P517" s="57">
        <f t="shared" si="69"/>
        <v>65.796139101862011</v>
      </c>
      <c r="Q517" s="192">
        <f t="shared" si="67"/>
        <v>19165.878285870745</v>
      </c>
      <c r="R517" s="149">
        <f t="shared" si="70"/>
        <v>966876.59729828406</v>
      </c>
      <c r="S517" s="187">
        <v>45411</v>
      </c>
      <c r="T517" s="149"/>
      <c r="U517" s="191"/>
      <c r="X517" s="149">
        <f t="shared" si="64"/>
        <v>6138</v>
      </c>
      <c r="Y517" s="57">
        <f t="shared" si="65"/>
        <v>-19165.878285870745</v>
      </c>
      <c r="Z517" s="193">
        <f t="shared" si="66"/>
        <v>-960738.59729828406</v>
      </c>
    </row>
    <row r="518" spans="14:26" x14ac:dyDescent="0.2">
      <c r="N518" s="56">
        <v>519</v>
      </c>
      <c r="O518" s="191" t="str">
        <f t="shared" si="68"/>
        <v>NL50</v>
      </c>
      <c r="P518" s="57">
        <f t="shared" si="69"/>
        <v>65.796139101862011</v>
      </c>
      <c r="Q518" s="192">
        <f t="shared" si="67"/>
        <v>19231.674424972607</v>
      </c>
      <c r="R518" s="149">
        <f t="shared" si="70"/>
        <v>968743.15443592553</v>
      </c>
      <c r="S518" s="187">
        <v>45412</v>
      </c>
      <c r="T518" s="149"/>
      <c r="U518" s="191"/>
      <c r="X518" s="149">
        <f t="shared" si="64"/>
        <v>6138</v>
      </c>
      <c r="Y518" s="57">
        <f t="shared" si="65"/>
        <v>-19231.674424972607</v>
      </c>
      <c r="Z518" s="193">
        <f t="shared" si="66"/>
        <v>-962605.15443592553</v>
      </c>
    </row>
    <row r="519" spans="14:26" x14ac:dyDescent="0.2">
      <c r="N519" s="56">
        <v>520</v>
      </c>
      <c r="O519" s="191" t="str">
        <f t="shared" si="68"/>
        <v>NL50</v>
      </c>
      <c r="P519" s="57">
        <f t="shared" si="69"/>
        <v>65.796139101862011</v>
      </c>
      <c r="Q519" s="192">
        <f t="shared" si="67"/>
        <v>19297.470564074469</v>
      </c>
      <c r="R519" s="149">
        <f t="shared" si="70"/>
        <v>970609.71157356701</v>
      </c>
      <c r="S519" s="187">
        <v>45413</v>
      </c>
      <c r="T519" s="149"/>
      <c r="U519" s="191"/>
      <c r="X519" s="149">
        <f t="shared" si="64"/>
        <v>6138</v>
      </c>
      <c r="Y519" s="57">
        <f t="shared" si="65"/>
        <v>-19297.470564074469</v>
      </c>
      <c r="Z519" s="193">
        <f t="shared" si="66"/>
        <v>-964471.71157356701</v>
      </c>
    </row>
    <row r="520" spans="14:26" x14ac:dyDescent="0.2">
      <c r="N520" s="56">
        <v>521</v>
      </c>
      <c r="O520" s="191" t="str">
        <f t="shared" si="68"/>
        <v>NL50</v>
      </c>
      <c r="P520" s="57">
        <f t="shared" si="69"/>
        <v>65.796139101862011</v>
      </c>
      <c r="Q520" s="192">
        <f t="shared" si="67"/>
        <v>19363.26670317633</v>
      </c>
      <c r="R520" s="149">
        <f t="shared" si="70"/>
        <v>972476.26871120848</v>
      </c>
      <c r="S520" s="187">
        <v>45414</v>
      </c>
      <c r="T520" s="149"/>
      <c r="U520" s="191"/>
      <c r="X520" s="149">
        <f t="shared" si="64"/>
        <v>6138</v>
      </c>
      <c r="Y520" s="57">
        <f t="shared" si="65"/>
        <v>-19363.26670317633</v>
      </c>
      <c r="Z520" s="193">
        <f t="shared" si="66"/>
        <v>-966338.26871120848</v>
      </c>
    </row>
    <row r="521" spans="14:26" x14ac:dyDescent="0.2">
      <c r="N521" s="56">
        <v>522</v>
      </c>
      <c r="O521" s="191" t="str">
        <f t="shared" si="68"/>
        <v>NL50</v>
      </c>
      <c r="P521" s="57">
        <f t="shared" si="69"/>
        <v>65.796139101862011</v>
      </c>
      <c r="Q521" s="192">
        <f t="shared" si="67"/>
        <v>19429.062842278192</v>
      </c>
      <c r="R521" s="149">
        <f t="shared" si="70"/>
        <v>974342.82584884996</v>
      </c>
      <c r="S521" s="187">
        <v>45415</v>
      </c>
      <c r="T521" s="149"/>
      <c r="U521" s="191"/>
      <c r="X521" s="149">
        <f t="shared" si="64"/>
        <v>6138</v>
      </c>
      <c r="Y521" s="57">
        <f t="shared" si="65"/>
        <v>-19429.062842278192</v>
      </c>
      <c r="Z521" s="193">
        <f t="shared" si="66"/>
        <v>-968204.82584884996</v>
      </c>
    </row>
    <row r="522" spans="14:26" x14ac:dyDescent="0.2">
      <c r="N522" s="56">
        <v>523</v>
      </c>
      <c r="O522" s="191" t="str">
        <f t="shared" si="68"/>
        <v>NL50</v>
      </c>
      <c r="P522" s="57">
        <f t="shared" si="69"/>
        <v>65.796139101862011</v>
      </c>
      <c r="Q522" s="192">
        <f t="shared" si="67"/>
        <v>19494.858981380054</v>
      </c>
      <c r="R522" s="149">
        <f t="shared" si="70"/>
        <v>976209.38298649143</v>
      </c>
      <c r="S522" s="187">
        <v>45416</v>
      </c>
      <c r="T522" s="149"/>
      <c r="U522" s="191"/>
      <c r="X522" s="149">
        <f t="shared" si="64"/>
        <v>6138</v>
      </c>
      <c r="Y522" s="57">
        <f t="shared" si="65"/>
        <v>-19494.858981380054</v>
      </c>
      <c r="Z522" s="193">
        <f t="shared" si="66"/>
        <v>-970071.38298649143</v>
      </c>
    </row>
    <row r="523" spans="14:26" x14ac:dyDescent="0.2">
      <c r="N523" s="56">
        <v>524</v>
      </c>
      <c r="O523" s="191" t="str">
        <f t="shared" si="68"/>
        <v>NL50</v>
      </c>
      <c r="P523" s="57">
        <f t="shared" si="69"/>
        <v>65.796139101862011</v>
      </c>
      <c r="Q523" s="192">
        <f t="shared" si="67"/>
        <v>19560.655120481915</v>
      </c>
      <c r="R523" s="149">
        <f t="shared" si="70"/>
        <v>978075.9401241329</v>
      </c>
      <c r="S523" s="187">
        <v>45417</v>
      </c>
      <c r="T523" s="149"/>
      <c r="U523" s="191"/>
      <c r="X523" s="149">
        <f t="shared" ref="X523:X586" si="71">X522+W523</f>
        <v>6138</v>
      </c>
      <c r="Y523" s="57">
        <f t="shared" ref="Y523:Y586" si="72">V523-Q523</f>
        <v>-19560.655120481915</v>
      </c>
      <c r="Z523" s="193">
        <f t="shared" ref="Z523:Z586" si="73">X523-R523</f>
        <v>-971937.9401241329</v>
      </c>
    </row>
    <row r="524" spans="14:26" x14ac:dyDescent="0.2">
      <c r="N524" s="56">
        <v>525</v>
      </c>
      <c r="O524" s="191" t="str">
        <f t="shared" si="68"/>
        <v>NL50</v>
      </c>
      <c r="P524" s="57">
        <f t="shared" si="69"/>
        <v>65.796139101862011</v>
      </c>
      <c r="Q524" s="192">
        <f t="shared" si="67"/>
        <v>19626.451259583777</v>
      </c>
      <c r="R524" s="149">
        <f t="shared" si="70"/>
        <v>979942.49726177438</v>
      </c>
      <c r="S524" s="187">
        <v>45418</v>
      </c>
      <c r="T524" s="149"/>
      <c r="U524" s="191"/>
      <c r="X524" s="149">
        <f t="shared" si="71"/>
        <v>6138</v>
      </c>
      <c r="Y524" s="57">
        <f t="shared" si="72"/>
        <v>-19626.451259583777</v>
      </c>
      <c r="Z524" s="193">
        <f t="shared" si="73"/>
        <v>-973804.49726177438</v>
      </c>
    </row>
    <row r="525" spans="14:26" x14ac:dyDescent="0.2">
      <c r="N525" s="56">
        <v>526</v>
      </c>
      <c r="O525" s="191" t="str">
        <f t="shared" si="68"/>
        <v>NL50</v>
      </c>
      <c r="P525" s="57">
        <f t="shared" si="69"/>
        <v>65.796139101862011</v>
      </c>
      <c r="Q525" s="192">
        <f t="shared" si="67"/>
        <v>19692.247398685638</v>
      </c>
      <c r="R525" s="149">
        <f t="shared" si="70"/>
        <v>981809.05439941585</v>
      </c>
      <c r="S525" s="187">
        <v>45419</v>
      </c>
      <c r="T525" s="149"/>
      <c r="U525" s="191"/>
      <c r="X525" s="149">
        <f t="shared" si="71"/>
        <v>6138</v>
      </c>
      <c r="Y525" s="57">
        <f t="shared" si="72"/>
        <v>-19692.247398685638</v>
      </c>
      <c r="Z525" s="193">
        <f t="shared" si="73"/>
        <v>-975671.05439941585</v>
      </c>
    </row>
    <row r="526" spans="14:26" x14ac:dyDescent="0.2">
      <c r="N526" s="56">
        <v>527</v>
      </c>
      <c r="O526" s="191" t="str">
        <f t="shared" si="68"/>
        <v>NL50</v>
      </c>
      <c r="P526" s="57">
        <f t="shared" si="69"/>
        <v>65.796139101862011</v>
      </c>
      <c r="Q526" s="192">
        <f t="shared" si="67"/>
        <v>19758.0435377875</v>
      </c>
      <c r="R526" s="149">
        <f t="shared" si="70"/>
        <v>983675.61153705732</v>
      </c>
      <c r="S526" s="187">
        <v>45420</v>
      </c>
      <c r="T526" s="149"/>
      <c r="U526" s="191"/>
      <c r="X526" s="149">
        <f t="shared" si="71"/>
        <v>6138</v>
      </c>
      <c r="Y526" s="57">
        <f t="shared" si="72"/>
        <v>-19758.0435377875</v>
      </c>
      <c r="Z526" s="193">
        <f t="shared" si="73"/>
        <v>-977537.61153705732</v>
      </c>
    </row>
    <row r="527" spans="14:26" x14ac:dyDescent="0.2">
      <c r="N527" s="56">
        <v>528</v>
      </c>
      <c r="O527" s="191" t="str">
        <f t="shared" si="68"/>
        <v>NL50</v>
      </c>
      <c r="P527" s="57">
        <f t="shared" si="69"/>
        <v>65.796139101862011</v>
      </c>
      <c r="Q527" s="192">
        <f t="shared" si="67"/>
        <v>19823.839676889362</v>
      </c>
      <c r="R527" s="149">
        <f t="shared" si="70"/>
        <v>985542.1686746988</v>
      </c>
      <c r="S527" s="187">
        <v>45421</v>
      </c>
      <c r="T527" s="149"/>
      <c r="U527" s="191"/>
      <c r="X527" s="149">
        <f t="shared" si="71"/>
        <v>6138</v>
      </c>
      <c r="Y527" s="57">
        <f t="shared" si="72"/>
        <v>-19823.839676889362</v>
      </c>
      <c r="Z527" s="193">
        <f t="shared" si="73"/>
        <v>-979404.1686746988</v>
      </c>
    </row>
    <row r="528" spans="14:26" x14ac:dyDescent="0.2">
      <c r="N528" s="56">
        <v>529</v>
      </c>
      <c r="O528" s="191" t="str">
        <f t="shared" si="68"/>
        <v>NL50</v>
      </c>
      <c r="P528" s="57">
        <f t="shared" si="69"/>
        <v>65.796139101862011</v>
      </c>
      <c r="Q528" s="192">
        <f t="shared" si="67"/>
        <v>19889.635815991223</v>
      </c>
      <c r="R528" s="149">
        <f t="shared" si="70"/>
        <v>987408.72581234027</v>
      </c>
      <c r="S528" s="187">
        <v>45422</v>
      </c>
      <c r="T528" s="149"/>
      <c r="U528" s="191"/>
      <c r="X528" s="149">
        <f t="shared" si="71"/>
        <v>6138</v>
      </c>
      <c r="Y528" s="57">
        <f t="shared" si="72"/>
        <v>-19889.635815991223</v>
      </c>
      <c r="Z528" s="193">
        <f t="shared" si="73"/>
        <v>-981270.72581234027</v>
      </c>
    </row>
    <row r="529" spans="14:26" x14ac:dyDescent="0.2">
      <c r="N529" s="56">
        <v>530</v>
      </c>
      <c r="O529" s="191" t="str">
        <f t="shared" si="68"/>
        <v>NL50</v>
      </c>
      <c r="P529" s="57">
        <f t="shared" si="69"/>
        <v>65.796139101862011</v>
      </c>
      <c r="Q529" s="192">
        <f t="shared" si="67"/>
        <v>19955.431955093085</v>
      </c>
      <c r="R529" s="149">
        <f t="shared" si="70"/>
        <v>989275.28294998175</v>
      </c>
      <c r="S529" s="187">
        <v>45423</v>
      </c>
      <c r="T529" s="149"/>
      <c r="U529" s="191"/>
      <c r="X529" s="149">
        <f t="shared" si="71"/>
        <v>6138</v>
      </c>
      <c r="Y529" s="57">
        <f t="shared" si="72"/>
        <v>-19955.431955093085</v>
      </c>
      <c r="Z529" s="193">
        <f t="shared" si="73"/>
        <v>-983137.28294998175</v>
      </c>
    </row>
    <row r="530" spans="14:26" x14ac:dyDescent="0.2">
      <c r="N530" s="56">
        <v>531</v>
      </c>
      <c r="O530" s="191" t="str">
        <f t="shared" si="68"/>
        <v>NL50</v>
      </c>
      <c r="P530" s="57">
        <f t="shared" si="69"/>
        <v>65.796139101862011</v>
      </c>
      <c r="Q530" s="192">
        <f t="shared" si="67"/>
        <v>20021.228094194947</v>
      </c>
      <c r="R530" s="149">
        <f t="shared" si="70"/>
        <v>991141.84008762322</v>
      </c>
      <c r="S530" s="187">
        <v>45424</v>
      </c>
      <c r="T530" s="149"/>
      <c r="U530" s="191"/>
      <c r="X530" s="149">
        <f t="shared" si="71"/>
        <v>6138</v>
      </c>
      <c r="Y530" s="57">
        <f t="shared" si="72"/>
        <v>-20021.228094194947</v>
      </c>
      <c r="Z530" s="193">
        <f t="shared" si="73"/>
        <v>-985003.84008762322</v>
      </c>
    </row>
    <row r="531" spans="14:26" x14ac:dyDescent="0.2">
      <c r="N531" s="56">
        <v>532</v>
      </c>
      <c r="O531" s="191" t="str">
        <f t="shared" si="68"/>
        <v>NL50</v>
      </c>
      <c r="P531" s="57">
        <f t="shared" si="69"/>
        <v>65.796139101862011</v>
      </c>
      <c r="Q531" s="192">
        <f t="shared" ref="Q531:Q594" si="74">Q530+P531</f>
        <v>20087.024233296808</v>
      </c>
      <c r="R531" s="149">
        <f t="shared" si="70"/>
        <v>993008.39722526469</v>
      </c>
      <c r="S531" s="187">
        <v>45425</v>
      </c>
      <c r="T531" s="149"/>
      <c r="U531" s="191"/>
      <c r="X531" s="149">
        <f t="shared" si="71"/>
        <v>6138</v>
      </c>
      <c r="Y531" s="57">
        <f t="shared" si="72"/>
        <v>-20087.024233296808</v>
      </c>
      <c r="Z531" s="193">
        <f t="shared" si="73"/>
        <v>-986870.39722526469</v>
      </c>
    </row>
    <row r="532" spans="14:26" x14ac:dyDescent="0.2">
      <c r="N532" s="56">
        <v>533</v>
      </c>
      <c r="O532" s="191" t="str">
        <f t="shared" si="68"/>
        <v>NL50</v>
      </c>
      <c r="P532" s="57">
        <f t="shared" si="69"/>
        <v>65.796139101862011</v>
      </c>
      <c r="Q532" s="192">
        <f t="shared" si="74"/>
        <v>20152.82037239867</v>
      </c>
      <c r="R532" s="149">
        <f t="shared" si="70"/>
        <v>994874.95436290617</v>
      </c>
      <c r="S532" s="187">
        <v>45426</v>
      </c>
      <c r="T532" s="149"/>
      <c r="U532" s="191"/>
      <c r="X532" s="149">
        <f t="shared" si="71"/>
        <v>6138</v>
      </c>
      <c r="Y532" s="57">
        <f t="shared" si="72"/>
        <v>-20152.82037239867</v>
      </c>
      <c r="Z532" s="193">
        <f t="shared" si="73"/>
        <v>-988736.95436290617</v>
      </c>
    </row>
    <row r="533" spans="14:26" x14ac:dyDescent="0.2">
      <c r="N533" s="56">
        <v>534</v>
      </c>
      <c r="O533" s="191" t="str">
        <f t="shared" si="68"/>
        <v>NL50</v>
      </c>
      <c r="P533" s="57">
        <f t="shared" si="69"/>
        <v>65.796139101862011</v>
      </c>
      <c r="Q533" s="192">
        <f t="shared" si="74"/>
        <v>20218.616511500531</v>
      </c>
      <c r="R533" s="149">
        <f t="shared" si="70"/>
        <v>996741.51150054764</v>
      </c>
      <c r="S533" s="187">
        <v>45427</v>
      </c>
      <c r="T533" s="149"/>
      <c r="U533" s="191"/>
      <c r="X533" s="149">
        <f t="shared" si="71"/>
        <v>6138</v>
      </c>
      <c r="Y533" s="57">
        <f t="shared" si="72"/>
        <v>-20218.616511500531</v>
      </c>
      <c r="Z533" s="193">
        <f t="shared" si="73"/>
        <v>-990603.51150054764</v>
      </c>
    </row>
    <row r="534" spans="14:26" x14ac:dyDescent="0.2">
      <c r="N534" s="56">
        <v>535</v>
      </c>
      <c r="O534" s="191" t="str">
        <f t="shared" si="68"/>
        <v>NL50</v>
      </c>
      <c r="P534" s="57">
        <f t="shared" si="69"/>
        <v>65.796139101862011</v>
      </c>
      <c r="Q534" s="192">
        <f t="shared" si="74"/>
        <v>20284.412650602393</v>
      </c>
      <c r="R534" s="149">
        <f t="shared" si="70"/>
        <v>998608.06863818911</v>
      </c>
      <c r="S534" s="187">
        <v>45428</v>
      </c>
      <c r="T534" s="149"/>
      <c r="U534" s="191"/>
      <c r="X534" s="149">
        <f t="shared" si="71"/>
        <v>6138</v>
      </c>
      <c r="Y534" s="57">
        <f t="shared" si="72"/>
        <v>-20284.412650602393</v>
      </c>
      <c r="Z534" s="193">
        <f t="shared" si="73"/>
        <v>-992470.06863818911</v>
      </c>
    </row>
    <row r="535" spans="14:26" x14ac:dyDescent="0.2">
      <c r="N535" s="56">
        <v>536</v>
      </c>
      <c r="O535" s="191" t="str">
        <f t="shared" si="68"/>
        <v>NL50</v>
      </c>
      <c r="P535" s="57">
        <f t="shared" si="69"/>
        <v>65.796139101862011</v>
      </c>
      <c r="Q535" s="192">
        <f t="shared" si="74"/>
        <v>20350.208789704255</v>
      </c>
      <c r="R535" s="149">
        <f t="shared" si="70"/>
        <v>1000474.6257758306</v>
      </c>
      <c r="S535" s="187">
        <v>45429</v>
      </c>
      <c r="T535" s="149"/>
      <c r="U535" s="191"/>
      <c r="X535" s="149">
        <f t="shared" si="71"/>
        <v>6138</v>
      </c>
      <c r="Y535" s="57">
        <f t="shared" si="72"/>
        <v>-20350.208789704255</v>
      </c>
      <c r="Z535" s="193">
        <f t="shared" si="73"/>
        <v>-994336.62577583059</v>
      </c>
    </row>
    <row r="536" spans="14:26" x14ac:dyDescent="0.2">
      <c r="N536" s="56">
        <v>537</v>
      </c>
      <c r="O536" s="191" t="str">
        <f t="shared" si="68"/>
        <v>NL50</v>
      </c>
      <c r="P536" s="57">
        <f t="shared" si="69"/>
        <v>65.796139101862011</v>
      </c>
      <c r="Q536" s="192">
        <f t="shared" si="74"/>
        <v>20416.004928806116</v>
      </c>
      <c r="R536" s="149">
        <f t="shared" si="70"/>
        <v>1002341.1829134721</v>
      </c>
      <c r="S536" s="187">
        <v>45430</v>
      </c>
      <c r="T536" s="149"/>
      <c r="U536" s="191"/>
      <c r="X536" s="149">
        <f t="shared" si="71"/>
        <v>6138</v>
      </c>
      <c r="Y536" s="57">
        <f t="shared" si="72"/>
        <v>-20416.004928806116</v>
      </c>
      <c r="Z536" s="193">
        <f t="shared" si="73"/>
        <v>-996203.18291347206</v>
      </c>
    </row>
    <row r="537" spans="14:26" x14ac:dyDescent="0.2">
      <c r="N537" s="56">
        <v>538</v>
      </c>
      <c r="O537" s="191" t="str">
        <f t="shared" si="68"/>
        <v>NL50</v>
      </c>
      <c r="P537" s="57">
        <f t="shared" si="69"/>
        <v>65.796139101862011</v>
      </c>
      <c r="Q537" s="192">
        <f t="shared" si="74"/>
        <v>20481.801067907978</v>
      </c>
      <c r="R537" s="149">
        <f t="shared" si="70"/>
        <v>1004207.7400511135</v>
      </c>
      <c r="S537" s="187">
        <v>45431</v>
      </c>
      <c r="T537" s="149"/>
      <c r="U537" s="191"/>
      <c r="X537" s="149">
        <f t="shared" si="71"/>
        <v>6138</v>
      </c>
      <c r="Y537" s="57">
        <f t="shared" si="72"/>
        <v>-20481.801067907978</v>
      </c>
      <c r="Z537" s="193">
        <f t="shared" si="73"/>
        <v>-998069.74005111353</v>
      </c>
    </row>
    <row r="538" spans="14:26" x14ac:dyDescent="0.2">
      <c r="N538" s="56">
        <v>539</v>
      </c>
      <c r="O538" s="191" t="str">
        <f t="shared" si="68"/>
        <v>NL50</v>
      </c>
      <c r="P538" s="57">
        <f t="shared" si="69"/>
        <v>65.796139101862011</v>
      </c>
      <c r="Q538" s="192">
        <f t="shared" si="74"/>
        <v>20547.59720700984</v>
      </c>
      <c r="R538" s="149">
        <f t="shared" si="70"/>
        <v>1006074.297188755</v>
      </c>
      <c r="S538" s="187">
        <v>45432</v>
      </c>
      <c r="T538" s="149"/>
      <c r="U538" s="191"/>
      <c r="X538" s="149">
        <f t="shared" si="71"/>
        <v>6138</v>
      </c>
      <c r="Y538" s="57">
        <f t="shared" si="72"/>
        <v>-20547.59720700984</v>
      </c>
      <c r="Z538" s="193">
        <f t="shared" si="73"/>
        <v>-999936.29718875501</v>
      </c>
    </row>
    <row r="539" spans="14:26" x14ac:dyDescent="0.2">
      <c r="N539" s="56">
        <v>540</v>
      </c>
      <c r="O539" s="191" t="str">
        <f t="shared" si="68"/>
        <v>NL50</v>
      </c>
      <c r="P539" s="57">
        <f t="shared" si="69"/>
        <v>65.796139101862011</v>
      </c>
      <c r="Q539" s="192">
        <f t="shared" si="74"/>
        <v>20613.393346111701</v>
      </c>
      <c r="R539" s="149">
        <f t="shared" si="70"/>
        <v>1007940.8543263965</v>
      </c>
      <c r="S539" s="187">
        <v>45433</v>
      </c>
      <c r="T539" s="149"/>
      <c r="U539" s="191"/>
      <c r="X539" s="149">
        <f t="shared" si="71"/>
        <v>6138</v>
      </c>
      <c r="Y539" s="57">
        <f t="shared" si="72"/>
        <v>-20613.393346111701</v>
      </c>
      <c r="Z539" s="193">
        <f t="shared" si="73"/>
        <v>-1001802.8543263965</v>
      </c>
    </row>
    <row r="540" spans="14:26" x14ac:dyDescent="0.2">
      <c r="N540" s="56">
        <v>541</v>
      </c>
      <c r="O540" s="191" t="str">
        <f t="shared" si="68"/>
        <v>NL100</v>
      </c>
      <c r="P540" s="57">
        <f t="shared" si="69"/>
        <v>93.32785688207376</v>
      </c>
      <c r="Q540" s="192">
        <f t="shared" si="74"/>
        <v>20706.721202993776</v>
      </c>
      <c r="R540" s="149">
        <f t="shared" si="70"/>
        <v>1009807.411464038</v>
      </c>
      <c r="S540" s="187">
        <v>45434</v>
      </c>
      <c r="T540" s="149"/>
      <c r="U540" s="191"/>
      <c r="X540" s="149">
        <f t="shared" si="71"/>
        <v>6138</v>
      </c>
      <c r="Y540" s="57">
        <f t="shared" si="72"/>
        <v>-20706.721202993776</v>
      </c>
      <c r="Z540" s="193">
        <f t="shared" si="73"/>
        <v>-1003669.411464038</v>
      </c>
    </row>
    <row r="541" spans="14:26" x14ac:dyDescent="0.2">
      <c r="N541" s="56">
        <v>542</v>
      </c>
      <c r="O541" s="191" t="str">
        <f t="shared" si="68"/>
        <v>NL100</v>
      </c>
      <c r="P541" s="57">
        <f t="shared" si="69"/>
        <v>93.32785688207376</v>
      </c>
      <c r="Q541" s="192">
        <f t="shared" si="74"/>
        <v>20800.049059875852</v>
      </c>
      <c r="R541" s="149">
        <f t="shared" si="70"/>
        <v>1011673.9686016794</v>
      </c>
      <c r="S541" s="187">
        <v>45435</v>
      </c>
      <c r="T541" s="149"/>
      <c r="U541" s="191"/>
      <c r="X541" s="149">
        <f t="shared" si="71"/>
        <v>6138</v>
      </c>
      <c r="Y541" s="57">
        <f t="shared" si="72"/>
        <v>-20800.049059875852</v>
      </c>
      <c r="Z541" s="193">
        <f t="shared" si="73"/>
        <v>-1005535.9686016794</v>
      </c>
    </row>
    <row r="542" spans="14:26" x14ac:dyDescent="0.2">
      <c r="N542" s="56">
        <v>543</v>
      </c>
      <c r="O542" s="191" t="str">
        <f t="shared" si="68"/>
        <v>NL100</v>
      </c>
      <c r="P542" s="57">
        <f t="shared" si="69"/>
        <v>93.32785688207376</v>
      </c>
      <c r="Q542" s="192">
        <f t="shared" si="74"/>
        <v>20893.376916757927</v>
      </c>
      <c r="R542" s="149">
        <f t="shared" si="70"/>
        <v>1013540.5257393209</v>
      </c>
      <c r="S542" s="187">
        <v>45436</v>
      </c>
      <c r="T542" s="149"/>
      <c r="U542" s="191"/>
      <c r="X542" s="149">
        <f t="shared" si="71"/>
        <v>6138</v>
      </c>
      <c r="Y542" s="57">
        <f t="shared" si="72"/>
        <v>-20893.376916757927</v>
      </c>
      <c r="Z542" s="193">
        <f t="shared" si="73"/>
        <v>-1007402.5257393209</v>
      </c>
    </row>
    <row r="543" spans="14:26" x14ac:dyDescent="0.2">
      <c r="N543" s="56">
        <v>544</v>
      </c>
      <c r="O543" s="191" t="str">
        <f t="shared" si="68"/>
        <v>NL100</v>
      </c>
      <c r="P543" s="57">
        <f t="shared" si="69"/>
        <v>93.32785688207376</v>
      </c>
      <c r="Q543" s="192">
        <f t="shared" si="74"/>
        <v>20986.704773640002</v>
      </c>
      <c r="R543" s="149">
        <f t="shared" si="70"/>
        <v>1015407.0828769624</v>
      </c>
      <c r="S543" s="187">
        <v>45437</v>
      </c>
      <c r="T543" s="149"/>
      <c r="U543" s="191"/>
      <c r="X543" s="149">
        <f t="shared" si="71"/>
        <v>6138</v>
      </c>
      <c r="Y543" s="57">
        <f t="shared" si="72"/>
        <v>-20986.704773640002</v>
      </c>
      <c r="Z543" s="193">
        <f t="shared" si="73"/>
        <v>-1009269.0828769624</v>
      </c>
    </row>
    <row r="544" spans="14:26" x14ac:dyDescent="0.2">
      <c r="N544" s="56">
        <v>545</v>
      </c>
      <c r="O544" s="191" t="str">
        <f t="shared" si="68"/>
        <v>NL100</v>
      </c>
      <c r="P544" s="57">
        <f t="shared" si="69"/>
        <v>93.32785688207376</v>
      </c>
      <c r="Q544" s="192">
        <f t="shared" si="74"/>
        <v>21080.032630522077</v>
      </c>
      <c r="R544" s="149">
        <f t="shared" si="70"/>
        <v>1017273.6400146039</v>
      </c>
      <c r="S544" s="187">
        <v>45438</v>
      </c>
      <c r="T544" s="149"/>
      <c r="U544" s="191"/>
      <c r="X544" s="149">
        <f t="shared" si="71"/>
        <v>6138</v>
      </c>
      <c r="Y544" s="57">
        <f t="shared" si="72"/>
        <v>-21080.032630522077</v>
      </c>
      <c r="Z544" s="193">
        <f t="shared" si="73"/>
        <v>-1011135.6400146039</v>
      </c>
    </row>
    <row r="545" spans="14:26" x14ac:dyDescent="0.2">
      <c r="N545" s="56">
        <v>546</v>
      </c>
      <c r="O545" s="191" t="str">
        <f t="shared" si="68"/>
        <v>NL100</v>
      </c>
      <c r="P545" s="57">
        <f t="shared" si="69"/>
        <v>93.32785688207376</v>
      </c>
      <c r="Q545" s="192">
        <f t="shared" si="74"/>
        <v>21173.360487404152</v>
      </c>
      <c r="R545" s="149">
        <f t="shared" si="70"/>
        <v>1019140.1971522453</v>
      </c>
      <c r="S545" s="187">
        <v>45439</v>
      </c>
      <c r="T545" s="149"/>
      <c r="U545" s="191"/>
      <c r="X545" s="149">
        <f t="shared" si="71"/>
        <v>6138</v>
      </c>
      <c r="Y545" s="57">
        <f t="shared" si="72"/>
        <v>-21173.360487404152</v>
      </c>
      <c r="Z545" s="193">
        <f t="shared" si="73"/>
        <v>-1013002.1971522453</v>
      </c>
    </row>
    <row r="546" spans="14:26" x14ac:dyDescent="0.2">
      <c r="N546" s="56">
        <v>547</v>
      </c>
      <c r="O546" s="191" t="str">
        <f t="shared" si="68"/>
        <v>NL100</v>
      </c>
      <c r="P546" s="57">
        <f t="shared" si="69"/>
        <v>93.32785688207376</v>
      </c>
      <c r="Q546" s="192">
        <f t="shared" si="74"/>
        <v>21266.688344286227</v>
      </c>
      <c r="R546" s="149">
        <f t="shared" si="70"/>
        <v>1021006.7542898868</v>
      </c>
      <c r="S546" s="187">
        <v>45440</v>
      </c>
      <c r="T546" s="149"/>
      <c r="U546" s="191"/>
      <c r="X546" s="149">
        <f t="shared" si="71"/>
        <v>6138</v>
      </c>
      <c r="Y546" s="57">
        <f t="shared" si="72"/>
        <v>-21266.688344286227</v>
      </c>
      <c r="Z546" s="193">
        <f t="shared" si="73"/>
        <v>-1014868.7542898868</v>
      </c>
    </row>
    <row r="547" spans="14:26" x14ac:dyDescent="0.2">
      <c r="N547" s="56">
        <v>548</v>
      </c>
      <c r="O547" s="191" t="str">
        <f t="shared" si="68"/>
        <v>NL100</v>
      </c>
      <c r="P547" s="57">
        <f t="shared" si="69"/>
        <v>93.32785688207376</v>
      </c>
      <c r="Q547" s="192">
        <f t="shared" si="74"/>
        <v>21360.016201168302</v>
      </c>
      <c r="R547" s="149">
        <f t="shared" si="70"/>
        <v>1022873.3114275283</v>
      </c>
      <c r="S547" s="187">
        <v>45441</v>
      </c>
      <c r="T547" s="149"/>
      <c r="U547" s="191"/>
      <c r="X547" s="149">
        <f t="shared" si="71"/>
        <v>6138</v>
      </c>
      <c r="Y547" s="57">
        <f t="shared" si="72"/>
        <v>-21360.016201168302</v>
      </c>
      <c r="Z547" s="193">
        <f t="shared" si="73"/>
        <v>-1016735.3114275283</v>
      </c>
    </row>
    <row r="548" spans="14:26" x14ac:dyDescent="0.2">
      <c r="N548" s="56">
        <v>549</v>
      </c>
      <c r="O548" s="191" t="str">
        <f t="shared" si="68"/>
        <v>NL100</v>
      </c>
      <c r="P548" s="57">
        <f t="shared" si="69"/>
        <v>93.32785688207376</v>
      </c>
      <c r="Q548" s="192">
        <f t="shared" si="74"/>
        <v>21453.344058050377</v>
      </c>
      <c r="R548" s="149">
        <f t="shared" si="70"/>
        <v>1024739.8685651697</v>
      </c>
      <c r="S548" s="187">
        <v>45442</v>
      </c>
      <c r="T548" s="149"/>
      <c r="U548" s="191"/>
      <c r="X548" s="149">
        <f t="shared" si="71"/>
        <v>6138</v>
      </c>
      <c r="Y548" s="57">
        <f t="shared" si="72"/>
        <v>-21453.344058050377</v>
      </c>
      <c r="Z548" s="193">
        <f t="shared" si="73"/>
        <v>-1018601.8685651697</v>
      </c>
    </row>
    <row r="549" spans="14:26" x14ac:dyDescent="0.2">
      <c r="N549" s="56">
        <v>550</v>
      </c>
      <c r="O549" s="191" t="str">
        <f t="shared" si="68"/>
        <v>NL100</v>
      </c>
      <c r="P549" s="57">
        <f t="shared" si="69"/>
        <v>93.32785688207376</v>
      </c>
      <c r="Q549" s="192">
        <f t="shared" si="74"/>
        <v>21546.671914932453</v>
      </c>
      <c r="R549" s="149">
        <f t="shared" si="70"/>
        <v>1026606.4257028112</v>
      </c>
      <c r="S549" s="187">
        <v>45443</v>
      </c>
      <c r="T549" s="149"/>
      <c r="U549" s="191"/>
      <c r="X549" s="149">
        <f t="shared" si="71"/>
        <v>6138</v>
      </c>
      <c r="Y549" s="57">
        <f t="shared" si="72"/>
        <v>-21546.671914932453</v>
      </c>
      <c r="Z549" s="193">
        <f t="shared" si="73"/>
        <v>-1020468.4257028112</v>
      </c>
    </row>
    <row r="550" spans="14:26" x14ac:dyDescent="0.2">
      <c r="N550" s="56">
        <v>551</v>
      </c>
      <c r="O550" s="191" t="str">
        <f t="shared" si="68"/>
        <v>NL100</v>
      </c>
      <c r="P550" s="57">
        <f t="shared" si="69"/>
        <v>93.32785688207376</v>
      </c>
      <c r="Q550" s="192">
        <f t="shared" si="74"/>
        <v>21639.999771814528</v>
      </c>
      <c r="R550" s="149">
        <f t="shared" si="70"/>
        <v>1028472.9828404527</v>
      </c>
      <c r="S550" s="187">
        <v>45444</v>
      </c>
      <c r="T550" s="149"/>
      <c r="U550" s="191"/>
      <c r="X550" s="149">
        <f t="shared" si="71"/>
        <v>6138</v>
      </c>
      <c r="Y550" s="57">
        <f t="shared" si="72"/>
        <v>-21639.999771814528</v>
      </c>
      <c r="Z550" s="193">
        <f t="shared" si="73"/>
        <v>-1022334.9828404527</v>
      </c>
    </row>
    <row r="551" spans="14:26" x14ac:dyDescent="0.2">
      <c r="N551" s="56">
        <v>552</v>
      </c>
      <c r="O551" s="191" t="str">
        <f t="shared" si="68"/>
        <v>NL100</v>
      </c>
      <c r="P551" s="57">
        <f t="shared" si="69"/>
        <v>93.32785688207376</v>
      </c>
      <c r="Q551" s="192">
        <f t="shared" si="74"/>
        <v>21733.327628696603</v>
      </c>
      <c r="R551" s="149">
        <f t="shared" si="70"/>
        <v>1030339.5399780942</v>
      </c>
      <c r="S551" s="187">
        <v>45445</v>
      </c>
      <c r="T551" s="149"/>
      <c r="U551" s="191"/>
      <c r="X551" s="149">
        <f t="shared" si="71"/>
        <v>6138</v>
      </c>
      <c r="Y551" s="57">
        <f t="shared" si="72"/>
        <v>-21733.327628696603</v>
      </c>
      <c r="Z551" s="193">
        <f t="shared" si="73"/>
        <v>-1024201.5399780942</v>
      </c>
    </row>
    <row r="552" spans="14:26" x14ac:dyDescent="0.2">
      <c r="N552" s="56">
        <v>553</v>
      </c>
      <c r="O552" s="191" t="str">
        <f t="shared" si="68"/>
        <v>NL100</v>
      </c>
      <c r="P552" s="57">
        <f t="shared" si="69"/>
        <v>93.32785688207376</v>
      </c>
      <c r="Q552" s="192">
        <f t="shared" si="74"/>
        <v>21826.655485578678</v>
      </c>
      <c r="R552" s="149">
        <f t="shared" si="70"/>
        <v>1032206.0971157356</v>
      </c>
      <c r="S552" s="187">
        <v>45446</v>
      </c>
      <c r="T552" s="149"/>
      <c r="U552" s="191"/>
      <c r="X552" s="149">
        <f t="shared" si="71"/>
        <v>6138</v>
      </c>
      <c r="Y552" s="57">
        <f t="shared" si="72"/>
        <v>-21826.655485578678</v>
      </c>
      <c r="Z552" s="193">
        <f t="shared" si="73"/>
        <v>-1026068.0971157356</v>
      </c>
    </row>
    <row r="553" spans="14:26" x14ac:dyDescent="0.2">
      <c r="N553" s="56">
        <v>554</v>
      </c>
      <c r="O553" s="191" t="str">
        <f t="shared" si="68"/>
        <v>NL100</v>
      </c>
      <c r="P553" s="57">
        <f t="shared" si="69"/>
        <v>93.32785688207376</v>
      </c>
      <c r="Q553" s="192">
        <f t="shared" si="74"/>
        <v>21919.983342460753</v>
      </c>
      <c r="R553" s="149">
        <f t="shared" si="70"/>
        <v>1034072.6542533771</v>
      </c>
      <c r="S553" s="187">
        <v>45447</v>
      </c>
      <c r="T553" s="149"/>
      <c r="U553" s="191"/>
      <c r="X553" s="149">
        <f t="shared" si="71"/>
        <v>6138</v>
      </c>
      <c r="Y553" s="57">
        <f t="shared" si="72"/>
        <v>-21919.983342460753</v>
      </c>
      <c r="Z553" s="193">
        <f t="shared" si="73"/>
        <v>-1027934.6542533771</v>
      </c>
    </row>
    <row r="554" spans="14:26" x14ac:dyDescent="0.2">
      <c r="N554" s="56">
        <v>555</v>
      </c>
      <c r="O554" s="191" t="str">
        <f t="shared" si="68"/>
        <v>NL100</v>
      </c>
      <c r="P554" s="57">
        <f t="shared" si="69"/>
        <v>93.32785688207376</v>
      </c>
      <c r="Q554" s="192">
        <f t="shared" si="74"/>
        <v>22013.311199342828</v>
      </c>
      <c r="R554" s="149">
        <f t="shared" si="70"/>
        <v>1035939.2113910187</v>
      </c>
      <c r="S554" s="187">
        <v>45448</v>
      </c>
      <c r="T554" s="149"/>
      <c r="U554" s="191"/>
      <c r="X554" s="149">
        <f t="shared" si="71"/>
        <v>6138</v>
      </c>
      <c r="Y554" s="57">
        <f t="shared" si="72"/>
        <v>-22013.311199342828</v>
      </c>
      <c r="Z554" s="193">
        <f t="shared" si="73"/>
        <v>-1029801.2113910187</v>
      </c>
    </row>
    <row r="555" spans="14:26" x14ac:dyDescent="0.2">
      <c r="N555" s="56">
        <v>556</v>
      </c>
      <c r="O555" s="191" t="str">
        <f t="shared" si="68"/>
        <v>NL100</v>
      </c>
      <c r="P555" s="57">
        <f t="shared" si="69"/>
        <v>93.32785688207376</v>
      </c>
      <c r="Q555" s="192">
        <f t="shared" si="74"/>
        <v>22106.639056224903</v>
      </c>
      <c r="R555" s="149">
        <f t="shared" si="70"/>
        <v>1037805.7685286602</v>
      </c>
      <c r="S555" s="187">
        <v>45449</v>
      </c>
      <c r="T555" s="149"/>
      <c r="U555" s="191"/>
      <c r="X555" s="149">
        <f t="shared" si="71"/>
        <v>6138</v>
      </c>
      <c r="Y555" s="57">
        <f t="shared" si="72"/>
        <v>-22106.639056224903</v>
      </c>
      <c r="Z555" s="193">
        <f t="shared" si="73"/>
        <v>-1031667.7685286602</v>
      </c>
    </row>
    <row r="556" spans="14:26" x14ac:dyDescent="0.2">
      <c r="N556" s="56">
        <v>557</v>
      </c>
      <c r="O556" s="191" t="str">
        <f t="shared" si="68"/>
        <v>NL100</v>
      </c>
      <c r="P556" s="57">
        <f t="shared" si="69"/>
        <v>93.32785688207376</v>
      </c>
      <c r="Q556" s="192">
        <f t="shared" si="74"/>
        <v>22199.966913106979</v>
      </c>
      <c r="R556" s="149">
        <f t="shared" si="70"/>
        <v>1039672.3256663017</v>
      </c>
      <c r="S556" s="187">
        <v>45450</v>
      </c>
      <c r="T556" s="149"/>
      <c r="U556" s="191"/>
      <c r="X556" s="149">
        <f t="shared" si="71"/>
        <v>6138</v>
      </c>
      <c r="Y556" s="57">
        <f t="shared" si="72"/>
        <v>-22199.966913106979</v>
      </c>
      <c r="Z556" s="193">
        <f t="shared" si="73"/>
        <v>-1033534.3256663017</v>
      </c>
    </row>
    <row r="557" spans="14:26" x14ac:dyDescent="0.2">
      <c r="N557" s="56">
        <v>558</v>
      </c>
      <c r="O557" s="191" t="str">
        <f t="shared" si="68"/>
        <v>NL100</v>
      </c>
      <c r="P557" s="57">
        <f t="shared" si="69"/>
        <v>93.32785688207376</v>
      </c>
      <c r="Q557" s="192">
        <f t="shared" si="74"/>
        <v>22293.294769989054</v>
      </c>
      <c r="R557" s="149">
        <f t="shared" si="70"/>
        <v>1041538.8828039431</v>
      </c>
      <c r="S557" s="187">
        <v>45451</v>
      </c>
      <c r="T557" s="149"/>
      <c r="U557" s="191"/>
      <c r="X557" s="149">
        <f t="shared" si="71"/>
        <v>6138</v>
      </c>
      <c r="Y557" s="57">
        <f t="shared" si="72"/>
        <v>-22293.294769989054</v>
      </c>
      <c r="Z557" s="193">
        <f t="shared" si="73"/>
        <v>-1035400.8828039431</v>
      </c>
    </row>
    <row r="558" spans="14:26" x14ac:dyDescent="0.2">
      <c r="N558" s="56">
        <v>559</v>
      </c>
      <c r="O558" s="191" t="str">
        <f t="shared" si="68"/>
        <v>NL100</v>
      </c>
      <c r="P558" s="57">
        <f t="shared" si="69"/>
        <v>93.32785688207376</v>
      </c>
      <c r="Q558" s="192">
        <f t="shared" si="74"/>
        <v>22386.622626871129</v>
      </c>
      <c r="R558" s="149">
        <f t="shared" si="70"/>
        <v>1043405.4399415846</v>
      </c>
      <c r="S558" s="187">
        <v>45452</v>
      </c>
      <c r="T558" s="149"/>
      <c r="U558" s="191"/>
      <c r="X558" s="149">
        <f t="shared" si="71"/>
        <v>6138</v>
      </c>
      <c r="Y558" s="57">
        <f t="shared" si="72"/>
        <v>-22386.622626871129</v>
      </c>
      <c r="Z558" s="193">
        <f t="shared" si="73"/>
        <v>-1037267.4399415846</v>
      </c>
    </row>
    <row r="559" spans="14:26" x14ac:dyDescent="0.2">
      <c r="N559" s="56">
        <v>560</v>
      </c>
      <c r="O559" s="191" t="str">
        <f t="shared" si="68"/>
        <v>NL100</v>
      </c>
      <c r="P559" s="57">
        <f t="shared" si="69"/>
        <v>93.32785688207376</v>
      </c>
      <c r="Q559" s="192">
        <f t="shared" si="74"/>
        <v>22479.950483753204</v>
      </c>
      <c r="R559" s="149">
        <f t="shared" si="70"/>
        <v>1045271.9970792261</v>
      </c>
      <c r="S559" s="187">
        <v>45453</v>
      </c>
      <c r="T559" s="149"/>
      <c r="U559" s="191"/>
      <c r="X559" s="149">
        <f t="shared" si="71"/>
        <v>6138</v>
      </c>
      <c r="Y559" s="57">
        <f t="shared" si="72"/>
        <v>-22479.950483753204</v>
      </c>
      <c r="Z559" s="193">
        <f t="shared" si="73"/>
        <v>-1039133.9970792261</v>
      </c>
    </row>
    <row r="560" spans="14:26" x14ac:dyDescent="0.2">
      <c r="N560" s="56">
        <v>561</v>
      </c>
      <c r="O560" s="191" t="str">
        <f t="shared" si="68"/>
        <v>NL100</v>
      </c>
      <c r="P560" s="57">
        <f t="shared" si="69"/>
        <v>93.32785688207376</v>
      </c>
      <c r="Q560" s="192">
        <f t="shared" si="74"/>
        <v>22573.278340635279</v>
      </c>
      <c r="R560" s="149">
        <f t="shared" si="70"/>
        <v>1047138.5542168675</v>
      </c>
      <c r="S560" s="187">
        <v>45454</v>
      </c>
      <c r="T560" s="149"/>
      <c r="U560" s="191"/>
      <c r="X560" s="149">
        <f t="shared" si="71"/>
        <v>6138</v>
      </c>
      <c r="Y560" s="57">
        <f t="shared" si="72"/>
        <v>-22573.278340635279</v>
      </c>
      <c r="Z560" s="193">
        <f t="shared" si="73"/>
        <v>-1041000.5542168675</v>
      </c>
    </row>
    <row r="561" spans="14:26" x14ac:dyDescent="0.2">
      <c r="N561" s="56">
        <v>562</v>
      </c>
      <c r="O561" s="191" t="str">
        <f t="shared" si="68"/>
        <v>NL100</v>
      </c>
      <c r="P561" s="57">
        <f t="shared" si="69"/>
        <v>93.32785688207376</v>
      </c>
      <c r="Q561" s="192">
        <f t="shared" si="74"/>
        <v>22666.606197517354</v>
      </c>
      <c r="R561" s="149">
        <f t="shared" si="70"/>
        <v>1049005.1113545089</v>
      </c>
      <c r="S561" s="187">
        <v>45455</v>
      </c>
      <c r="T561" s="149"/>
      <c r="U561" s="191"/>
      <c r="X561" s="149">
        <f t="shared" si="71"/>
        <v>6138</v>
      </c>
      <c r="Y561" s="57">
        <f t="shared" si="72"/>
        <v>-22666.606197517354</v>
      </c>
      <c r="Z561" s="193">
        <f t="shared" si="73"/>
        <v>-1042867.1113545089</v>
      </c>
    </row>
    <row r="562" spans="14:26" x14ac:dyDescent="0.2">
      <c r="N562" s="56">
        <v>563</v>
      </c>
      <c r="O562" s="191" t="str">
        <f t="shared" si="68"/>
        <v>NL100</v>
      </c>
      <c r="P562" s="57">
        <f t="shared" si="69"/>
        <v>93.32785688207376</v>
      </c>
      <c r="Q562" s="192">
        <f t="shared" si="74"/>
        <v>22759.934054399429</v>
      </c>
      <c r="R562" s="149">
        <f t="shared" si="70"/>
        <v>1050871.6684921505</v>
      </c>
      <c r="S562" s="187">
        <v>45456</v>
      </c>
      <c r="T562" s="149"/>
      <c r="U562" s="191"/>
      <c r="X562" s="149">
        <f t="shared" si="71"/>
        <v>6138</v>
      </c>
      <c r="Y562" s="57">
        <f t="shared" si="72"/>
        <v>-22759.934054399429</v>
      </c>
      <c r="Z562" s="193">
        <f t="shared" si="73"/>
        <v>-1044733.6684921505</v>
      </c>
    </row>
    <row r="563" spans="14:26" x14ac:dyDescent="0.2">
      <c r="N563" s="56">
        <v>564</v>
      </c>
      <c r="O563" s="191" t="str">
        <f t="shared" si="68"/>
        <v>NL100</v>
      </c>
      <c r="P563" s="57">
        <f t="shared" si="69"/>
        <v>93.32785688207376</v>
      </c>
      <c r="Q563" s="192">
        <f t="shared" si="74"/>
        <v>22853.261911281505</v>
      </c>
      <c r="R563" s="149">
        <f t="shared" si="70"/>
        <v>1052738.2256297919</v>
      </c>
      <c r="S563" s="187">
        <v>45457</v>
      </c>
      <c r="T563" s="149"/>
      <c r="U563" s="191"/>
      <c r="X563" s="149">
        <f t="shared" si="71"/>
        <v>6138</v>
      </c>
      <c r="Y563" s="57">
        <f t="shared" si="72"/>
        <v>-22853.261911281505</v>
      </c>
      <c r="Z563" s="193">
        <f t="shared" si="73"/>
        <v>-1046600.2256297919</v>
      </c>
    </row>
    <row r="564" spans="14:26" x14ac:dyDescent="0.2">
      <c r="N564" s="56">
        <v>565</v>
      </c>
      <c r="O564" s="191" t="str">
        <f t="shared" si="68"/>
        <v>NL100</v>
      </c>
      <c r="P564" s="57">
        <f t="shared" si="69"/>
        <v>93.32785688207376</v>
      </c>
      <c r="Q564" s="192">
        <f t="shared" si="74"/>
        <v>22946.58976816358</v>
      </c>
      <c r="R564" s="149">
        <f t="shared" si="70"/>
        <v>1054604.7827674334</v>
      </c>
      <c r="S564" s="187">
        <v>45458</v>
      </c>
      <c r="T564" s="149"/>
      <c r="U564" s="191"/>
      <c r="X564" s="149">
        <f t="shared" si="71"/>
        <v>6138</v>
      </c>
      <c r="Y564" s="57">
        <f t="shared" si="72"/>
        <v>-22946.58976816358</v>
      </c>
      <c r="Z564" s="193">
        <f t="shared" si="73"/>
        <v>-1048466.7827674334</v>
      </c>
    </row>
    <row r="565" spans="14:26" x14ac:dyDescent="0.2">
      <c r="N565" s="56">
        <v>566</v>
      </c>
      <c r="O565" s="191" t="str">
        <f t="shared" si="68"/>
        <v>NL100</v>
      </c>
      <c r="P565" s="57">
        <f t="shared" si="69"/>
        <v>93.32785688207376</v>
      </c>
      <c r="Q565" s="192">
        <f t="shared" si="74"/>
        <v>23039.917625045655</v>
      </c>
      <c r="R565" s="149">
        <f t="shared" si="70"/>
        <v>1056471.3399050748</v>
      </c>
      <c r="S565" s="187">
        <v>45459</v>
      </c>
      <c r="T565" s="149"/>
      <c r="U565" s="191"/>
      <c r="X565" s="149">
        <f t="shared" si="71"/>
        <v>6138</v>
      </c>
      <c r="Y565" s="57">
        <f t="shared" si="72"/>
        <v>-23039.917625045655</v>
      </c>
      <c r="Z565" s="193">
        <f t="shared" si="73"/>
        <v>-1050333.3399050748</v>
      </c>
    </row>
    <row r="566" spans="14:26" x14ac:dyDescent="0.2">
      <c r="N566" s="56">
        <v>567</v>
      </c>
      <c r="O566" s="191" t="str">
        <f t="shared" si="68"/>
        <v>NL100</v>
      </c>
      <c r="P566" s="57">
        <f t="shared" si="69"/>
        <v>93.32785688207376</v>
      </c>
      <c r="Q566" s="192">
        <f t="shared" si="74"/>
        <v>23133.24548192773</v>
      </c>
      <c r="R566" s="149">
        <f t="shared" si="70"/>
        <v>1058337.8970427164</v>
      </c>
      <c r="S566" s="187">
        <v>45460</v>
      </c>
      <c r="T566" s="149"/>
      <c r="U566" s="191"/>
      <c r="X566" s="149">
        <f t="shared" si="71"/>
        <v>6138</v>
      </c>
      <c r="Y566" s="57">
        <f t="shared" si="72"/>
        <v>-23133.24548192773</v>
      </c>
      <c r="Z566" s="193">
        <f t="shared" si="73"/>
        <v>-1052199.8970427164</v>
      </c>
    </row>
    <row r="567" spans="14:26" x14ac:dyDescent="0.2">
      <c r="N567" s="56">
        <v>568</v>
      </c>
      <c r="O567" s="191" t="str">
        <f t="shared" si="68"/>
        <v>NL100</v>
      </c>
      <c r="P567" s="57">
        <f t="shared" si="69"/>
        <v>93.32785688207376</v>
      </c>
      <c r="Q567" s="192">
        <f t="shared" si="74"/>
        <v>23226.573338809805</v>
      </c>
      <c r="R567" s="149">
        <f t="shared" si="70"/>
        <v>1060204.4541803577</v>
      </c>
      <c r="S567" s="187">
        <v>45461</v>
      </c>
      <c r="T567" s="149"/>
      <c r="U567" s="191"/>
      <c r="X567" s="149">
        <f t="shared" si="71"/>
        <v>6138</v>
      </c>
      <c r="Y567" s="57">
        <f t="shared" si="72"/>
        <v>-23226.573338809805</v>
      </c>
      <c r="Z567" s="193">
        <f t="shared" si="73"/>
        <v>-1054066.4541803577</v>
      </c>
    </row>
    <row r="568" spans="14:26" x14ac:dyDescent="0.2">
      <c r="N568" s="56">
        <v>569</v>
      </c>
      <c r="O568" s="191" t="str">
        <f t="shared" si="68"/>
        <v>NL100</v>
      </c>
      <c r="P568" s="57">
        <f t="shared" si="69"/>
        <v>93.32785688207376</v>
      </c>
      <c r="Q568" s="192">
        <f t="shared" si="74"/>
        <v>23319.90119569188</v>
      </c>
      <c r="R568" s="149">
        <f t="shared" si="70"/>
        <v>1062071.0113179993</v>
      </c>
      <c r="S568" s="187">
        <v>45462</v>
      </c>
      <c r="T568" s="149"/>
      <c r="U568" s="191"/>
      <c r="X568" s="149">
        <f t="shared" si="71"/>
        <v>6138</v>
      </c>
      <c r="Y568" s="57">
        <f t="shared" si="72"/>
        <v>-23319.90119569188</v>
      </c>
      <c r="Z568" s="193">
        <f t="shared" si="73"/>
        <v>-1055933.0113179993</v>
      </c>
    </row>
    <row r="569" spans="14:26" x14ac:dyDescent="0.2">
      <c r="N569" s="56">
        <v>570</v>
      </c>
      <c r="O569" s="191" t="str">
        <f t="shared" si="68"/>
        <v>NL100</v>
      </c>
      <c r="P569" s="57">
        <f t="shared" si="69"/>
        <v>93.32785688207376</v>
      </c>
      <c r="Q569" s="192">
        <f t="shared" si="74"/>
        <v>23413.229052573955</v>
      </c>
      <c r="R569" s="149">
        <f t="shared" si="70"/>
        <v>1063937.5684556407</v>
      </c>
      <c r="S569" s="187">
        <v>45463</v>
      </c>
      <c r="T569" s="149"/>
      <c r="U569" s="191"/>
      <c r="X569" s="149">
        <f t="shared" si="71"/>
        <v>6138</v>
      </c>
      <c r="Y569" s="57">
        <f t="shared" si="72"/>
        <v>-23413.229052573955</v>
      </c>
      <c r="Z569" s="193">
        <f t="shared" si="73"/>
        <v>-1057799.5684556407</v>
      </c>
    </row>
    <row r="570" spans="14:26" x14ac:dyDescent="0.2">
      <c r="N570" s="56">
        <v>571</v>
      </c>
      <c r="O570" s="191" t="str">
        <f t="shared" si="68"/>
        <v>NL100</v>
      </c>
      <c r="P570" s="57">
        <f t="shared" si="69"/>
        <v>93.32785688207376</v>
      </c>
      <c r="Q570" s="192">
        <f t="shared" si="74"/>
        <v>23506.556909456031</v>
      </c>
      <c r="R570" s="149">
        <f t="shared" si="70"/>
        <v>1065804.1255932823</v>
      </c>
      <c r="S570" s="187">
        <v>45464</v>
      </c>
      <c r="T570" s="149"/>
      <c r="U570" s="191"/>
      <c r="X570" s="149">
        <f t="shared" si="71"/>
        <v>6138</v>
      </c>
      <c r="Y570" s="57">
        <f t="shared" si="72"/>
        <v>-23506.556909456031</v>
      </c>
      <c r="Z570" s="193">
        <f t="shared" si="73"/>
        <v>-1059666.1255932823</v>
      </c>
    </row>
    <row r="571" spans="14:26" x14ac:dyDescent="0.2">
      <c r="N571" s="56">
        <v>572</v>
      </c>
      <c r="O571" s="191" t="str">
        <f t="shared" si="68"/>
        <v>NL100</v>
      </c>
      <c r="P571" s="57">
        <f t="shared" si="69"/>
        <v>93.32785688207376</v>
      </c>
      <c r="Q571" s="192">
        <f t="shared" si="74"/>
        <v>23599.884766338106</v>
      </c>
      <c r="R571" s="149">
        <f t="shared" si="70"/>
        <v>1067670.6827309236</v>
      </c>
      <c r="S571" s="187">
        <v>45465</v>
      </c>
      <c r="T571" s="149"/>
      <c r="U571" s="191"/>
      <c r="X571" s="149">
        <f t="shared" si="71"/>
        <v>6138</v>
      </c>
      <c r="Y571" s="57">
        <f t="shared" si="72"/>
        <v>-23599.884766338106</v>
      </c>
      <c r="Z571" s="193">
        <f t="shared" si="73"/>
        <v>-1061532.6827309236</v>
      </c>
    </row>
    <row r="572" spans="14:26" x14ac:dyDescent="0.2">
      <c r="N572" s="56">
        <v>573</v>
      </c>
      <c r="O572" s="191" t="str">
        <f t="shared" si="68"/>
        <v>NL100</v>
      </c>
      <c r="P572" s="57">
        <f t="shared" si="69"/>
        <v>93.32785688207376</v>
      </c>
      <c r="Q572" s="192">
        <f t="shared" si="74"/>
        <v>23693.212623220181</v>
      </c>
      <c r="R572" s="149">
        <f t="shared" si="70"/>
        <v>1069537.2398685652</v>
      </c>
      <c r="S572" s="187">
        <v>45466</v>
      </c>
      <c r="T572" s="149"/>
      <c r="U572" s="191"/>
      <c r="X572" s="149">
        <f t="shared" si="71"/>
        <v>6138</v>
      </c>
      <c r="Y572" s="57">
        <f t="shared" si="72"/>
        <v>-23693.212623220181</v>
      </c>
      <c r="Z572" s="193">
        <f t="shared" si="73"/>
        <v>-1063399.2398685652</v>
      </c>
    </row>
    <row r="573" spans="14:26" x14ac:dyDescent="0.2">
      <c r="N573" s="56">
        <v>574</v>
      </c>
      <c r="O573" s="191" t="str">
        <f t="shared" si="68"/>
        <v>NL100</v>
      </c>
      <c r="P573" s="57">
        <f t="shared" si="69"/>
        <v>93.32785688207376</v>
      </c>
      <c r="Q573" s="192">
        <f t="shared" si="74"/>
        <v>23786.540480102256</v>
      </c>
      <c r="R573" s="149">
        <f t="shared" si="70"/>
        <v>1071403.7970062066</v>
      </c>
      <c r="S573" s="187">
        <v>45467</v>
      </c>
      <c r="T573" s="149"/>
      <c r="U573" s="191"/>
      <c r="X573" s="149">
        <f t="shared" si="71"/>
        <v>6138</v>
      </c>
      <c r="Y573" s="57">
        <f t="shared" si="72"/>
        <v>-23786.540480102256</v>
      </c>
      <c r="Z573" s="193">
        <f t="shared" si="73"/>
        <v>-1065265.7970062066</v>
      </c>
    </row>
    <row r="574" spans="14:26" x14ac:dyDescent="0.2">
      <c r="N574" s="56">
        <v>575</v>
      </c>
      <c r="O574" s="191" t="str">
        <f t="shared" si="68"/>
        <v>NL100</v>
      </c>
      <c r="P574" s="57">
        <f t="shared" si="69"/>
        <v>93.32785688207376</v>
      </c>
      <c r="Q574" s="192">
        <f t="shared" si="74"/>
        <v>23879.868336984331</v>
      </c>
      <c r="R574" s="149">
        <f t="shared" si="70"/>
        <v>1073270.3541438482</v>
      </c>
      <c r="S574" s="187">
        <v>45468</v>
      </c>
      <c r="T574" s="149"/>
      <c r="U574" s="191"/>
      <c r="X574" s="149">
        <f t="shared" si="71"/>
        <v>6138</v>
      </c>
      <c r="Y574" s="57">
        <f t="shared" si="72"/>
        <v>-23879.868336984331</v>
      </c>
      <c r="Z574" s="193">
        <f t="shared" si="73"/>
        <v>-1067132.3541438482</v>
      </c>
    </row>
    <row r="575" spans="14:26" x14ac:dyDescent="0.2">
      <c r="N575" s="56">
        <v>576</v>
      </c>
      <c r="O575" s="191" t="str">
        <f t="shared" si="68"/>
        <v>NL100</v>
      </c>
      <c r="P575" s="57">
        <f t="shared" si="69"/>
        <v>93.32785688207376</v>
      </c>
      <c r="Q575" s="192">
        <f t="shared" si="74"/>
        <v>23973.196193866406</v>
      </c>
      <c r="R575" s="149">
        <f t="shared" si="70"/>
        <v>1075136.9112814895</v>
      </c>
      <c r="S575" s="187">
        <v>45469</v>
      </c>
      <c r="T575" s="149"/>
      <c r="U575" s="191"/>
      <c r="X575" s="149">
        <f t="shared" si="71"/>
        <v>6138</v>
      </c>
      <c r="Y575" s="57">
        <f t="shared" si="72"/>
        <v>-23973.196193866406</v>
      </c>
      <c r="Z575" s="193">
        <f t="shared" si="73"/>
        <v>-1068998.9112814895</v>
      </c>
    </row>
    <row r="576" spans="14:26" x14ac:dyDescent="0.2">
      <c r="N576" s="56">
        <v>577</v>
      </c>
      <c r="O576" s="191" t="str">
        <f t="shared" ref="O576:O639" si="75">IF(N576&lt;$K$3,$A$3,IF(AND(N576&gt;$K$3,N576&lt;$K$4),$A$4,IF(AND(N576&gt;$K$4,N576&lt;$K$5),$A$5,IF(AND(N576&gt;$K$5,N576&lt;$K$6),$A$6,IF(AND(N576&gt;$K$6,N576&lt;$K$7),$A$7,IF(AND(N576&gt;$K$7,N576&lt;$K$8),$A$8,IF(AND(N576&gt;$K$8,N576&lt;$K$9),$A$9)))))))</f>
        <v>NL100</v>
      </c>
      <c r="P576" s="57">
        <f t="shared" si="69"/>
        <v>93.32785688207376</v>
      </c>
      <c r="Q576" s="192">
        <f t="shared" si="74"/>
        <v>24066.524050748481</v>
      </c>
      <c r="R576" s="149">
        <f t="shared" si="70"/>
        <v>1077003.4684191311</v>
      </c>
      <c r="S576" s="187">
        <v>45470</v>
      </c>
      <c r="T576" s="149"/>
      <c r="U576" s="191"/>
      <c r="X576" s="149">
        <f t="shared" si="71"/>
        <v>6138</v>
      </c>
      <c r="Y576" s="57">
        <f t="shared" si="72"/>
        <v>-24066.524050748481</v>
      </c>
      <c r="Z576" s="193">
        <f t="shared" si="73"/>
        <v>-1070865.4684191311</v>
      </c>
    </row>
    <row r="577" spans="14:26" x14ac:dyDescent="0.2">
      <c r="N577" s="56">
        <v>578</v>
      </c>
      <c r="O577" s="191" t="str">
        <f t="shared" si="75"/>
        <v>NL100</v>
      </c>
      <c r="P577" s="57">
        <f t="shared" ref="P577:P640" si="76">VLOOKUP(O577,$A$3:$L$9,12,0)</f>
        <v>93.32785688207376</v>
      </c>
      <c r="Q577" s="192">
        <f t="shared" si="74"/>
        <v>24159.851907630557</v>
      </c>
      <c r="R577" s="149">
        <f t="shared" si="70"/>
        <v>1078870.0255567725</v>
      </c>
      <c r="S577" s="187">
        <v>45471</v>
      </c>
      <c r="T577" s="149"/>
      <c r="U577" s="191"/>
      <c r="X577" s="149">
        <f t="shared" si="71"/>
        <v>6138</v>
      </c>
      <c r="Y577" s="57">
        <f t="shared" si="72"/>
        <v>-24159.851907630557</v>
      </c>
      <c r="Z577" s="193">
        <f t="shared" si="73"/>
        <v>-1072732.0255567725</v>
      </c>
    </row>
    <row r="578" spans="14:26" x14ac:dyDescent="0.2">
      <c r="N578" s="56">
        <v>579</v>
      </c>
      <c r="O578" s="191" t="str">
        <f t="shared" si="75"/>
        <v>NL100</v>
      </c>
      <c r="P578" s="57">
        <f t="shared" si="76"/>
        <v>93.32785688207376</v>
      </c>
      <c r="Q578" s="192">
        <f t="shared" si="74"/>
        <v>24253.179764512632</v>
      </c>
      <c r="R578" s="149">
        <f t="shared" ref="R578:R641" si="77">$C$25*N578</f>
        <v>1080736.5826944141</v>
      </c>
      <c r="S578" s="187">
        <v>45472</v>
      </c>
      <c r="T578" s="149"/>
      <c r="U578" s="191"/>
      <c r="X578" s="149">
        <f t="shared" si="71"/>
        <v>6138</v>
      </c>
      <c r="Y578" s="57">
        <f t="shared" si="72"/>
        <v>-24253.179764512632</v>
      </c>
      <c r="Z578" s="193">
        <f t="shared" si="73"/>
        <v>-1074598.5826944141</v>
      </c>
    </row>
    <row r="579" spans="14:26" x14ac:dyDescent="0.2">
      <c r="N579" s="56">
        <v>580</v>
      </c>
      <c r="O579" s="191" t="str">
        <f t="shared" si="75"/>
        <v>NL100</v>
      </c>
      <c r="P579" s="57">
        <f t="shared" si="76"/>
        <v>93.32785688207376</v>
      </c>
      <c r="Q579" s="192">
        <f t="shared" si="74"/>
        <v>24346.507621394707</v>
      </c>
      <c r="R579" s="149">
        <f t="shared" si="77"/>
        <v>1082603.1398320554</v>
      </c>
      <c r="S579" s="187">
        <v>45473</v>
      </c>
      <c r="T579" s="149"/>
      <c r="U579" s="191"/>
      <c r="X579" s="149">
        <f t="shared" si="71"/>
        <v>6138</v>
      </c>
      <c r="Y579" s="57">
        <f t="shared" si="72"/>
        <v>-24346.507621394707</v>
      </c>
      <c r="Z579" s="193">
        <f t="shared" si="73"/>
        <v>-1076465.1398320554</v>
      </c>
    </row>
    <row r="580" spans="14:26" x14ac:dyDescent="0.2">
      <c r="N580" s="56">
        <v>581</v>
      </c>
      <c r="O580" s="191" t="str">
        <f t="shared" si="75"/>
        <v>NL100</v>
      </c>
      <c r="P580" s="57">
        <f t="shared" si="76"/>
        <v>93.32785688207376</v>
      </c>
      <c r="Q580" s="192">
        <f t="shared" si="74"/>
        <v>24439.835478276782</v>
      </c>
      <c r="R580" s="149">
        <f t="shared" si="77"/>
        <v>1084469.696969697</v>
      </c>
      <c r="S580" s="187">
        <v>45474</v>
      </c>
      <c r="T580" s="149"/>
      <c r="U580" s="191"/>
      <c r="X580" s="149">
        <f t="shared" si="71"/>
        <v>6138</v>
      </c>
      <c r="Y580" s="57">
        <f t="shared" si="72"/>
        <v>-24439.835478276782</v>
      </c>
      <c r="Z580" s="193">
        <f t="shared" si="73"/>
        <v>-1078331.696969697</v>
      </c>
    </row>
    <row r="581" spans="14:26" x14ac:dyDescent="0.2">
      <c r="N581" s="56">
        <v>582</v>
      </c>
      <c r="O581" s="191" t="str">
        <f t="shared" si="75"/>
        <v>NL100</v>
      </c>
      <c r="P581" s="57">
        <f t="shared" si="76"/>
        <v>93.32785688207376</v>
      </c>
      <c r="Q581" s="192">
        <f t="shared" si="74"/>
        <v>24533.163335158857</v>
      </c>
      <c r="R581" s="149">
        <f t="shared" si="77"/>
        <v>1086336.2541073384</v>
      </c>
      <c r="S581" s="187">
        <v>45475</v>
      </c>
      <c r="T581" s="149"/>
      <c r="U581" s="191"/>
      <c r="X581" s="149">
        <f t="shared" si="71"/>
        <v>6138</v>
      </c>
      <c r="Y581" s="57">
        <f t="shared" si="72"/>
        <v>-24533.163335158857</v>
      </c>
      <c r="Z581" s="193">
        <f t="shared" si="73"/>
        <v>-1080198.2541073384</v>
      </c>
    </row>
    <row r="582" spans="14:26" x14ac:dyDescent="0.2">
      <c r="N582" s="56">
        <v>583</v>
      </c>
      <c r="O582" s="191" t="str">
        <f t="shared" si="75"/>
        <v>NL100</v>
      </c>
      <c r="P582" s="57">
        <f t="shared" si="76"/>
        <v>93.32785688207376</v>
      </c>
      <c r="Q582" s="192">
        <f t="shared" si="74"/>
        <v>24626.491192040932</v>
      </c>
      <c r="R582" s="149">
        <f t="shared" si="77"/>
        <v>1088202.81124498</v>
      </c>
      <c r="S582" s="187">
        <v>45476</v>
      </c>
      <c r="T582" s="149"/>
      <c r="U582" s="191"/>
      <c r="X582" s="149">
        <f t="shared" si="71"/>
        <v>6138</v>
      </c>
      <c r="Y582" s="57">
        <f t="shared" si="72"/>
        <v>-24626.491192040932</v>
      </c>
      <c r="Z582" s="193">
        <f t="shared" si="73"/>
        <v>-1082064.81124498</v>
      </c>
    </row>
    <row r="583" spans="14:26" x14ac:dyDescent="0.2">
      <c r="N583" s="56">
        <v>584</v>
      </c>
      <c r="O583" s="191" t="str">
        <f t="shared" si="75"/>
        <v>NL100</v>
      </c>
      <c r="P583" s="57">
        <f t="shared" si="76"/>
        <v>93.32785688207376</v>
      </c>
      <c r="Q583" s="192">
        <f t="shared" si="74"/>
        <v>24719.819048923007</v>
      </c>
      <c r="R583" s="149">
        <f t="shared" si="77"/>
        <v>1090069.3683826213</v>
      </c>
      <c r="S583" s="187">
        <v>45477</v>
      </c>
      <c r="T583" s="149"/>
      <c r="U583" s="191"/>
      <c r="X583" s="149">
        <f t="shared" si="71"/>
        <v>6138</v>
      </c>
      <c r="Y583" s="57">
        <f t="shared" si="72"/>
        <v>-24719.819048923007</v>
      </c>
      <c r="Z583" s="193">
        <f t="shared" si="73"/>
        <v>-1083931.3683826213</v>
      </c>
    </row>
    <row r="584" spans="14:26" x14ac:dyDescent="0.2">
      <c r="N584" s="56">
        <v>585</v>
      </c>
      <c r="O584" s="191" t="str">
        <f t="shared" si="75"/>
        <v>NL100</v>
      </c>
      <c r="P584" s="57">
        <f t="shared" si="76"/>
        <v>93.32785688207376</v>
      </c>
      <c r="Q584" s="192">
        <f t="shared" si="74"/>
        <v>24813.146905805082</v>
      </c>
      <c r="R584" s="149">
        <f t="shared" si="77"/>
        <v>1091935.9255202629</v>
      </c>
      <c r="S584" s="187">
        <v>45478</v>
      </c>
      <c r="T584" s="149"/>
      <c r="U584" s="191"/>
      <c r="X584" s="149">
        <f t="shared" si="71"/>
        <v>6138</v>
      </c>
      <c r="Y584" s="57">
        <f t="shared" si="72"/>
        <v>-24813.146905805082</v>
      </c>
      <c r="Z584" s="193">
        <f t="shared" si="73"/>
        <v>-1085797.9255202629</v>
      </c>
    </row>
    <row r="585" spans="14:26" x14ac:dyDescent="0.2">
      <c r="N585" s="56">
        <v>586</v>
      </c>
      <c r="O585" s="191" t="str">
        <f t="shared" si="75"/>
        <v>NL100</v>
      </c>
      <c r="P585" s="57">
        <f t="shared" si="76"/>
        <v>93.32785688207376</v>
      </c>
      <c r="Q585" s="192">
        <f t="shared" si="74"/>
        <v>24906.474762687158</v>
      </c>
      <c r="R585" s="149">
        <f t="shared" si="77"/>
        <v>1093802.4826579043</v>
      </c>
      <c r="S585" s="187">
        <v>45479</v>
      </c>
      <c r="T585" s="149"/>
      <c r="U585" s="191"/>
      <c r="X585" s="149">
        <f t="shared" si="71"/>
        <v>6138</v>
      </c>
      <c r="Y585" s="57">
        <f t="shared" si="72"/>
        <v>-24906.474762687158</v>
      </c>
      <c r="Z585" s="193">
        <f t="shared" si="73"/>
        <v>-1087664.4826579043</v>
      </c>
    </row>
    <row r="586" spans="14:26" x14ac:dyDescent="0.2">
      <c r="N586" s="56">
        <v>587</v>
      </c>
      <c r="O586" s="191" t="str">
        <f t="shared" si="75"/>
        <v>NL100</v>
      </c>
      <c r="P586" s="57">
        <f t="shared" si="76"/>
        <v>93.32785688207376</v>
      </c>
      <c r="Q586" s="192">
        <f t="shared" si="74"/>
        <v>24999.802619569233</v>
      </c>
      <c r="R586" s="149">
        <f t="shared" si="77"/>
        <v>1095669.0397955459</v>
      </c>
      <c r="S586" s="187">
        <v>45480</v>
      </c>
      <c r="T586" s="149"/>
      <c r="U586" s="191"/>
      <c r="X586" s="149">
        <f t="shared" si="71"/>
        <v>6138</v>
      </c>
      <c r="Y586" s="57">
        <f t="shared" si="72"/>
        <v>-24999.802619569233</v>
      </c>
      <c r="Z586" s="193">
        <f t="shared" si="73"/>
        <v>-1089531.0397955459</v>
      </c>
    </row>
    <row r="587" spans="14:26" x14ac:dyDescent="0.2">
      <c r="N587" s="56">
        <v>588</v>
      </c>
      <c r="O587" s="191" t="str">
        <f t="shared" si="75"/>
        <v>NL100</v>
      </c>
      <c r="P587" s="57">
        <f t="shared" si="76"/>
        <v>93.32785688207376</v>
      </c>
      <c r="Q587" s="192">
        <f t="shared" si="74"/>
        <v>25093.130476451308</v>
      </c>
      <c r="R587" s="149">
        <f t="shared" si="77"/>
        <v>1097535.5969331872</v>
      </c>
      <c r="S587" s="187">
        <v>45481</v>
      </c>
      <c r="T587" s="149"/>
      <c r="U587" s="191"/>
      <c r="X587" s="149">
        <f t="shared" ref="X587:X650" si="78">X586+W587</f>
        <v>6138</v>
      </c>
      <c r="Y587" s="57">
        <f t="shared" ref="Y587:Y650" si="79">V587-Q587</f>
        <v>-25093.130476451308</v>
      </c>
      <c r="Z587" s="193">
        <f t="shared" ref="Z587:Z650" si="80">X587-R587</f>
        <v>-1091397.5969331872</v>
      </c>
    </row>
    <row r="588" spans="14:26" x14ac:dyDescent="0.2">
      <c r="N588" s="56">
        <v>589</v>
      </c>
      <c r="O588" s="191" t="str">
        <f t="shared" si="75"/>
        <v>NL100</v>
      </c>
      <c r="P588" s="57">
        <f t="shared" si="76"/>
        <v>93.32785688207376</v>
      </c>
      <c r="Q588" s="192">
        <f t="shared" si="74"/>
        <v>25186.458333333383</v>
      </c>
      <c r="R588" s="149">
        <f t="shared" si="77"/>
        <v>1099402.1540708288</v>
      </c>
      <c r="S588" s="187">
        <v>45482</v>
      </c>
      <c r="T588" s="149"/>
      <c r="U588" s="191"/>
      <c r="X588" s="149">
        <f t="shared" si="78"/>
        <v>6138</v>
      </c>
      <c r="Y588" s="57">
        <f t="shared" si="79"/>
        <v>-25186.458333333383</v>
      </c>
      <c r="Z588" s="193">
        <f t="shared" si="80"/>
        <v>-1093264.1540708288</v>
      </c>
    </row>
    <row r="589" spans="14:26" x14ac:dyDescent="0.2">
      <c r="N589" s="56">
        <v>590</v>
      </c>
      <c r="O589" s="191" t="str">
        <f t="shared" si="75"/>
        <v>NL100</v>
      </c>
      <c r="P589" s="57">
        <f t="shared" si="76"/>
        <v>93.32785688207376</v>
      </c>
      <c r="Q589" s="192">
        <f t="shared" si="74"/>
        <v>25279.786190215458</v>
      </c>
      <c r="R589" s="149">
        <f t="shared" si="77"/>
        <v>1101268.7112084702</v>
      </c>
      <c r="S589" s="187">
        <v>45483</v>
      </c>
      <c r="T589" s="149"/>
      <c r="U589" s="191"/>
      <c r="X589" s="149">
        <f t="shared" si="78"/>
        <v>6138</v>
      </c>
      <c r="Y589" s="57">
        <f t="shared" si="79"/>
        <v>-25279.786190215458</v>
      </c>
      <c r="Z589" s="193">
        <f t="shared" si="80"/>
        <v>-1095130.7112084702</v>
      </c>
    </row>
    <row r="590" spans="14:26" x14ac:dyDescent="0.2">
      <c r="N590" s="56">
        <v>591</v>
      </c>
      <c r="O590" s="191" t="str">
        <f t="shared" si="75"/>
        <v>NL100</v>
      </c>
      <c r="P590" s="57">
        <f t="shared" si="76"/>
        <v>93.32785688207376</v>
      </c>
      <c r="Q590" s="192">
        <f t="shared" si="74"/>
        <v>25373.114047097533</v>
      </c>
      <c r="R590" s="149">
        <f t="shared" si="77"/>
        <v>1103135.2683461118</v>
      </c>
      <c r="S590" s="187">
        <v>45484</v>
      </c>
      <c r="T590" s="149"/>
      <c r="U590" s="191"/>
      <c r="X590" s="149">
        <f t="shared" si="78"/>
        <v>6138</v>
      </c>
      <c r="Y590" s="57">
        <f t="shared" si="79"/>
        <v>-25373.114047097533</v>
      </c>
      <c r="Z590" s="193">
        <f t="shared" si="80"/>
        <v>-1096997.2683461118</v>
      </c>
    </row>
    <row r="591" spans="14:26" x14ac:dyDescent="0.2">
      <c r="N591" s="56">
        <v>592</v>
      </c>
      <c r="O591" s="191" t="str">
        <f t="shared" si="75"/>
        <v>NL100</v>
      </c>
      <c r="P591" s="57">
        <f t="shared" si="76"/>
        <v>93.32785688207376</v>
      </c>
      <c r="Q591" s="192">
        <f t="shared" si="74"/>
        <v>25466.441903979608</v>
      </c>
      <c r="R591" s="149">
        <f t="shared" si="77"/>
        <v>1105001.8254837531</v>
      </c>
      <c r="S591" s="187">
        <v>45485</v>
      </c>
      <c r="T591" s="149"/>
      <c r="U591" s="191"/>
      <c r="X591" s="149">
        <f t="shared" si="78"/>
        <v>6138</v>
      </c>
      <c r="Y591" s="57">
        <f t="shared" si="79"/>
        <v>-25466.441903979608</v>
      </c>
      <c r="Z591" s="193">
        <f t="shared" si="80"/>
        <v>-1098863.8254837531</v>
      </c>
    </row>
    <row r="592" spans="14:26" x14ac:dyDescent="0.2">
      <c r="N592" s="56">
        <v>593</v>
      </c>
      <c r="O592" s="191" t="str">
        <f t="shared" si="75"/>
        <v>NL100</v>
      </c>
      <c r="P592" s="57">
        <f t="shared" si="76"/>
        <v>93.32785688207376</v>
      </c>
      <c r="Q592" s="192">
        <f t="shared" si="74"/>
        <v>25559.769760861684</v>
      </c>
      <c r="R592" s="149">
        <f t="shared" si="77"/>
        <v>1106868.3826213947</v>
      </c>
      <c r="S592" s="187">
        <v>45486</v>
      </c>
      <c r="T592" s="149"/>
      <c r="U592" s="191"/>
      <c r="X592" s="149">
        <f t="shared" si="78"/>
        <v>6138</v>
      </c>
      <c r="Y592" s="57">
        <f t="shared" si="79"/>
        <v>-25559.769760861684</v>
      </c>
      <c r="Z592" s="193">
        <f t="shared" si="80"/>
        <v>-1100730.3826213947</v>
      </c>
    </row>
    <row r="593" spans="14:26" x14ac:dyDescent="0.2">
      <c r="N593" s="56">
        <v>594</v>
      </c>
      <c r="O593" s="191" t="str">
        <f t="shared" si="75"/>
        <v>NL100</v>
      </c>
      <c r="P593" s="57">
        <f t="shared" si="76"/>
        <v>93.32785688207376</v>
      </c>
      <c r="Q593" s="192">
        <f t="shared" si="74"/>
        <v>25653.097617743759</v>
      </c>
      <c r="R593" s="149">
        <f t="shared" si="77"/>
        <v>1108734.9397590361</v>
      </c>
      <c r="S593" s="187">
        <v>45487</v>
      </c>
      <c r="T593" s="149"/>
      <c r="U593" s="191"/>
      <c r="X593" s="149">
        <f t="shared" si="78"/>
        <v>6138</v>
      </c>
      <c r="Y593" s="57">
        <f t="shared" si="79"/>
        <v>-25653.097617743759</v>
      </c>
      <c r="Z593" s="193">
        <f t="shared" si="80"/>
        <v>-1102596.9397590361</v>
      </c>
    </row>
    <row r="594" spans="14:26" x14ac:dyDescent="0.2">
      <c r="N594" s="56">
        <v>595</v>
      </c>
      <c r="O594" s="191" t="str">
        <f t="shared" si="75"/>
        <v>NL100</v>
      </c>
      <c r="P594" s="57">
        <f t="shared" si="76"/>
        <v>93.32785688207376</v>
      </c>
      <c r="Q594" s="192">
        <f t="shared" si="74"/>
        <v>25746.425474625834</v>
      </c>
      <c r="R594" s="149">
        <f t="shared" si="77"/>
        <v>1110601.4968966777</v>
      </c>
      <c r="S594" s="187">
        <v>45488</v>
      </c>
      <c r="T594" s="149"/>
      <c r="U594" s="191"/>
      <c r="X594" s="149">
        <f t="shared" si="78"/>
        <v>6138</v>
      </c>
      <c r="Y594" s="57">
        <f t="shared" si="79"/>
        <v>-25746.425474625834</v>
      </c>
      <c r="Z594" s="193">
        <f t="shared" si="80"/>
        <v>-1104463.4968966777</v>
      </c>
    </row>
    <row r="595" spans="14:26" x14ac:dyDescent="0.2">
      <c r="N595" s="56">
        <v>596</v>
      </c>
      <c r="O595" s="191" t="str">
        <f t="shared" si="75"/>
        <v>NL100</v>
      </c>
      <c r="P595" s="57">
        <f t="shared" si="76"/>
        <v>93.32785688207376</v>
      </c>
      <c r="Q595" s="192">
        <f t="shared" ref="Q595:Q658" si="81">Q594+P595</f>
        <v>25839.753331507909</v>
      </c>
      <c r="R595" s="149">
        <f t="shared" si="77"/>
        <v>1112468.054034319</v>
      </c>
      <c r="S595" s="187">
        <v>45489</v>
      </c>
      <c r="T595" s="149"/>
      <c r="U595" s="191"/>
      <c r="X595" s="149">
        <f t="shared" si="78"/>
        <v>6138</v>
      </c>
      <c r="Y595" s="57">
        <f t="shared" si="79"/>
        <v>-25839.753331507909</v>
      </c>
      <c r="Z595" s="193">
        <f t="shared" si="80"/>
        <v>-1106330.054034319</v>
      </c>
    </row>
    <row r="596" spans="14:26" x14ac:dyDescent="0.2">
      <c r="N596" s="56">
        <v>597</v>
      </c>
      <c r="O596" s="191" t="str">
        <f t="shared" si="75"/>
        <v>NL100</v>
      </c>
      <c r="P596" s="57">
        <f t="shared" si="76"/>
        <v>93.32785688207376</v>
      </c>
      <c r="Q596" s="192">
        <f t="shared" si="81"/>
        <v>25933.081188389984</v>
      </c>
      <c r="R596" s="149">
        <f t="shared" si="77"/>
        <v>1114334.6111719606</v>
      </c>
      <c r="S596" s="187">
        <v>45490</v>
      </c>
      <c r="T596" s="149"/>
      <c r="U596" s="191"/>
      <c r="X596" s="149">
        <f t="shared" si="78"/>
        <v>6138</v>
      </c>
      <c r="Y596" s="57">
        <f t="shared" si="79"/>
        <v>-25933.081188389984</v>
      </c>
      <c r="Z596" s="193">
        <f t="shared" si="80"/>
        <v>-1108196.6111719606</v>
      </c>
    </row>
    <row r="597" spans="14:26" x14ac:dyDescent="0.2">
      <c r="N597" s="56">
        <v>598</v>
      </c>
      <c r="O597" s="191" t="str">
        <f t="shared" si="75"/>
        <v>NL100</v>
      </c>
      <c r="P597" s="57">
        <f t="shared" si="76"/>
        <v>93.32785688207376</v>
      </c>
      <c r="Q597" s="192">
        <f t="shared" si="81"/>
        <v>26026.409045272059</v>
      </c>
      <c r="R597" s="149">
        <f t="shared" si="77"/>
        <v>1116201.1683096022</v>
      </c>
      <c r="S597" s="187">
        <v>45491</v>
      </c>
      <c r="T597" s="149"/>
      <c r="U597" s="191"/>
      <c r="X597" s="149">
        <f t="shared" si="78"/>
        <v>6138</v>
      </c>
      <c r="Y597" s="57">
        <f t="shared" si="79"/>
        <v>-26026.409045272059</v>
      </c>
      <c r="Z597" s="193">
        <f t="shared" si="80"/>
        <v>-1110063.1683096022</v>
      </c>
    </row>
    <row r="598" spans="14:26" x14ac:dyDescent="0.2">
      <c r="N598" s="56">
        <v>599</v>
      </c>
      <c r="O598" s="191" t="str">
        <f t="shared" si="75"/>
        <v>NL100</v>
      </c>
      <c r="P598" s="57">
        <f t="shared" si="76"/>
        <v>93.32785688207376</v>
      </c>
      <c r="Q598" s="192">
        <f t="shared" si="81"/>
        <v>26119.736902154134</v>
      </c>
      <c r="R598" s="149">
        <f t="shared" si="77"/>
        <v>1118067.7254472435</v>
      </c>
      <c r="S598" s="187">
        <v>45492</v>
      </c>
      <c r="T598" s="149"/>
      <c r="U598" s="191"/>
      <c r="X598" s="149">
        <f t="shared" si="78"/>
        <v>6138</v>
      </c>
      <c r="Y598" s="57">
        <f t="shared" si="79"/>
        <v>-26119.736902154134</v>
      </c>
      <c r="Z598" s="193">
        <f t="shared" si="80"/>
        <v>-1111929.7254472435</v>
      </c>
    </row>
    <row r="599" spans="14:26" x14ac:dyDescent="0.2">
      <c r="N599" s="56">
        <v>600</v>
      </c>
      <c r="O599" s="191" t="str">
        <f t="shared" si="75"/>
        <v>NL100</v>
      </c>
      <c r="P599" s="57">
        <f t="shared" si="76"/>
        <v>93.32785688207376</v>
      </c>
      <c r="Q599" s="192">
        <f t="shared" si="81"/>
        <v>26213.06475903621</v>
      </c>
      <c r="R599" s="149">
        <f t="shared" si="77"/>
        <v>1119934.2825848851</v>
      </c>
      <c r="S599" s="187">
        <v>45493</v>
      </c>
      <c r="T599" s="149"/>
      <c r="U599" s="191"/>
      <c r="X599" s="149">
        <f t="shared" si="78"/>
        <v>6138</v>
      </c>
      <c r="Y599" s="57">
        <f t="shared" si="79"/>
        <v>-26213.06475903621</v>
      </c>
      <c r="Z599" s="193">
        <f t="shared" si="80"/>
        <v>-1113796.2825848851</v>
      </c>
    </row>
    <row r="600" spans="14:26" x14ac:dyDescent="0.2">
      <c r="N600" s="56">
        <v>601</v>
      </c>
      <c r="O600" s="191" t="str">
        <f t="shared" si="75"/>
        <v>NL100</v>
      </c>
      <c r="P600" s="57">
        <f t="shared" si="76"/>
        <v>93.32785688207376</v>
      </c>
      <c r="Q600" s="192">
        <f t="shared" si="81"/>
        <v>26306.392615918285</v>
      </c>
      <c r="R600" s="149">
        <f t="shared" si="77"/>
        <v>1121800.8397225265</v>
      </c>
      <c r="S600" s="187">
        <v>45494</v>
      </c>
      <c r="T600" s="149"/>
      <c r="U600" s="191"/>
      <c r="X600" s="149">
        <f t="shared" si="78"/>
        <v>6138</v>
      </c>
      <c r="Y600" s="57">
        <f t="shared" si="79"/>
        <v>-26306.392615918285</v>
      </c>
      <c r="Z600" s="193">
        <f t="shared" si="80"/>
        <v>-1115662.8397225265</v>
      </c>
    </row>
    <row r="601" spans="14:26" x14ac:dyDescent="0.2">
      <c r="N601" s="56">
        <v>602</v>
      </c>
      <c r="O601" s="191" t="str">
        <f t="shared" si="75"/>
        <v>NL100</v>
      </c>
      <c r="P601" s="57">
        <f t="shared" si="76"/>
        <v>93.32785688207376</v>
      </c>
      <c r="Q601" s="192">
        <f t="shared" si="81"/>
        <v>26399.72047280036</v>
      </c>
      <c r="R601" s="149">
        <f t="shared" si="77"/>
        <v>1123667.3968601681</v>
      </c>
      <c r="S601" s="187">
        <v>45495</v>
      </c>
      <c r="T601" s="149"/>
      <c r="U601" s="191"/>
      <c r="X601" s="149">
        <f t="shared" si="78"/>
        <v>6138</v>
      </c>
      <c r="Y601" s="57">
        <f t="shared" si="79"/>
        <v>-26399.72047280036</v>
      </c>
      <c r="Z601" s="193">
        <f t="shared" si="80"/>
        <v>-1117529.3968601681</v>
      </c>
    </row>
    <row r="602" spans="14:26" x14ac:dyDescent="0.2">
      <c r="N602" s="56">
        <v>603</v>
      </c>
      <c r="O602" s="191" t="str">
        <f t="shared" si="75"/>
        <v>NL100</v>
      </c>
      <c r="P602" s="57">
        <f t="shared" si="76"/>
        <v>93.32785688207376</v>
      </c>
      <c r="Q602" s="192">
        <f t="shared" si="81"/>
        <v>26493.048329682435</v>
      </c>
      <c r="R602" s="149">
        <f t="shared" si="77"/>
        <v>1125533.9539978094</v>
      </c>
      <c r="S602" s="187">
        <v>45496</v>
      </c>
      <c r="T602" s="149"/>
      <c r="U602" s="191"/>
      <c r="X602" s="149">
        <f t="shared" si="78"/>
        <v>6138</v>
      </c>
      <c r="Y602" s="57">
        <f t="shared" si="79"/>
        <v>-26493.048329682435</v>
      </c>
      <c r="Z602" s="193">
        <f t="shared" si="80"/>
        <v>-1119395.9539978094</v>
      </c>
    </row>
    <row r="603" spans="14:26" x14ac:dyDescent="0.2">
      <c r="N603" s="56">
        <v>604</v>
      </c>
      <c r="O603" s="191" t="str">
        <f t="shared" si="75"/>
        <v>NL100</v>
      </c>
      <c r="P603" s="57">
        <f t="shared" si="76"/>
        <v>93.32785688207376</v>
      </c>
      <c r="Q603" s="192">
        <f t="shared" si="81"/>
        <v>26586.37618656451</v>
      </c>
      <c r="R603" s="149">
        <f t="shared" si="77"/>
        <v>1127400.511135451</v>
      </c>
      <c r="S603" s="187">
        <v>45497</v>
      </c>
      <c r="T603" s="149"/>
      <c r="U603" s="191"/>
      <c r="X603" s="149">
        <f t="shared" si="78"/>
        <v>6138</v>
      </c>
      <c r="Y603" s="57">
        <f t="shared" si="79"/>
        <v>-26586.37618656451</v>
      </c>
      <c r="Z603" s="193">
        <f t="shared" si="80"/>
        <v>-1121262.511135451</v>
      </c>
    </row>
    <row r="604" spans="14:26" x14ac:dyDescent="0.2">
      <c r="N604" s="56">
        <v>605</v>
      </c>
      <c r="O604" s="191" t="str">
        <f t="shared" si="75"/>
        <v>NL100</v>
      </c>
      <c r="P604" s="57">
        <f t="shared" si="76"/>
        <v>93.32785688207376</v>
      </c>
      <c r="Q604" s="192">
        <f t="shared" si="81"/>
        <v>26679.704043446585</v>
      </c>
      <c r="R604" s="149">
        <f t="shared" si="77"/>
        <v>1129267.0682730924</v>
      </c>
      <c r="S604" s="187">
        <v>45498</v>
      </c>
      <c r="T604" s="149"/>
      <c r="U604" s="191"/>
      <c r="X604" s="149">
        <f t="shared" si="78"/>
        <v>6138</v>
      </c>
      <c r="Y604" s="57">
        <f t="shared" si="79"/>
        <v>-26679.704043446585</v>
      </c>
      <c r="Z604" s="193">
        <f t="shared" si="80"/>
        <v>-1123129.0682730924</v>
      </c>
    </row>
    <row r="605" spans="14:26" x14ac:dyDescent="0.2">
      <c r="N605" s="56">
        <v>606</v>
      </c>
      <c r="O605" s="191" t="str">
        <f t="shared" si="75"/>
        <v>NL100</v>
      </c>
      <c r="P605" s="57">
        <f t="shared" si="76"/>
        <v>93.32785688207376</v>
      </c>
      <c r="Q605" s="192">
        <f t="shared" si="81"/>
        <v>26773.03190032866</v>
      </c>
      <c r="R605" s="149">
        <f t="shared" si="77"/>
        <v>1131133.625410734</v>
      </c>
      <c r="S605" s="187">
        <v>45499</v>
      </c>
      <c r="T605" s="149"/>
      <c r="U605" s="191"/>
      <c r="X605" s="149">
        <f t="shared" si="78"/>
        <v>6138</v>
      </c>
      <c r="Y605" s="57">
        <f t="shared" si="79"/>
        <v>-26773.03190032866</v>
      </c>
      <c r="Z605" s="193">
        <f t="shared" si="80"/>
        <v>-1124995.625410734</v>
      </c>
    </row>
    <row r="606" spans="14:26" x14ac:dyDescent="0.2">
      <c r="N606" s="56">
        <v>607</v>
      </c>
      <c r="O606" s="191" t="str">
        <f t="shared" si="75"/>
        <v>NL100</v>
      </c>
      <c r="P606" s="57">
        <f t="shared" si="76"/>
        <v>93.32785688207376</v>
      </c>
      <c r="Q606" s="192">
        <f t="shared" si="81"/>
        <v>26866.359757210736</v>
      </c>
      <c r="R606" s="149">
        <f t="shared" si="77"/>
        <v>1133000.1825483753</v>
      </c>
      <c r="S606" s="187">
        <v>45500</v>
      </c>
      <c r="T606" s="149"/>
      <c r="U606" s="191"/>
      <c r="X606" s="149">
        <f t="shared" si="78"/>
        <v>6138</v>
      </c>
      <c r="Y606" s="57">
        <f t="shared" si="79"/>
        <v>-26866.359757210736</v>
      </c>
      <c r="Z606" s="193">
        <f t="shared" si="80"/>
        <v>-1126862.1825483753</v>
      </c>
    </row>
    <row r="607" spans="14:26" x14ac:dyDescent="0.2">
      <c r="N607" s="56">
        <v>608</v>
      </c>
      <c r="O607" s="191" t="str">
        <f t="shared" si="75"/>
        <v>NL100</v>
      </c>
      <c r="P607" s="57">
        <f t="shared" si="76"/>
        <v>93.32785688207376</v>
      </c>
      <c r="Q607" s="192">
        <f t="shared" si="81"/>
        <v>26959.687614092811</v>
      </c>
      <c r="R607" s="149">
        <f t="shared" si="77"/>
        <v>1134866.7396860169</v>
      </c>
      <c r="S607" s="187">
        <v>45501</v>
      </c>
      <c r="T607" s="149"/>
      <c r="U607" s="191"/>
      <c r="X607" s="149">
        <f t="shared" si="78"/>
        <v>6138</v>
      </c>
      <c r="Y607" s="57">
        <f t="shared" si="79"/>
        <v>-26959.687614092811</v>
      </c>
      <c r="Z607" s="193">
        <f t="shared" si="80"/>
        <v>-1128728.7396860169</v>
      </c>
    </row>
    <row r="608" spans="14:26" x14ac:dyDescent="0.2">
      <c r="N608" s="56">
        <v>609</v>
      </c>
      <c r="O608" s="191" t="str">
        <f t="shared" si="75"/>
        <v>NL100</v>
      </c>
      <c r="P608" s="57">
        <f t="shared" si="76"/>
        <v>93.32785688207376</v>
      </c>
      <c r="Q608" s="192">
        <f t="shared" si="81"/>
        <v>27053.015470974886</v>
      </c>
      <c r="R608" s="149">
        <f t="shared" si="77"/>
        <v>1136733.2968236583</v>
      </c>
      <c r="S608" s="187">
        <v>45502</v>
      </c>
      <c r="T608" s="149"/>
      <c r="U608" s="191"/>
      <c r="X608" s="149">
        <f t="shared" si="78"/>
        <v>6138</v>
      </c>
      <c r="Y608" s="57">
        <f t="shared" si="79"/>
        <v>-27053.015470974886</v>
      </c>
      <c r="Z608" s="193">
        <f t="shared" si="80"/>
        <v>-1130595.2968236583</v>
      </c>
    </row>
    <row r="609" spans="14:26" x14ac:dyDescent="0.2">
      <c r="N609" s="56">
        <v>610</v>
      </c>
      <c r="O609" s="191" t="str">
        <f t="shared" si="75"/>
        <v>NL100</v>
      </c>
      <c r="P609" s="57">
        <f t="shared" si="76"/>
        <v>93.32785688207376</v>
      </c>
      <c r="Q609" s="192">
        <f t="shared" si="81"/>
        <v>27146.343327856961</v>
      </c>
      <c r="R609" s="149">
        <f t="shared" si="77"/>
        <v>1138599.8539612999</v>
      </c>
      <c r="S609" s="187">
        <v>45503</v>
      </c>
      <c r="T609" s="149"/>
      <c r="U609" s="191"/>
      <c r="X609" s="149">
        <f t="shared" si="78"/>
        <v>6138</v>
      </c>
      <c r="Y609" s="57">
        <f t="shared" si="79"/>
        <v>-27146.343327856961</v>
      </c>
      <c r="Z609" s="193">
        <f t="shared" si="80"/>
        <v>-1132461.8539612999</v>
      </c>
    </row>
    <row r="610" spans="14:26" x14ac:dyDescent="0.2">
      <c r="N610" s="56">
        <v>611</v>
      </c>
      <c r="O610" s="191" t="str">
        <f t="shared" si="75"/>
        <v>NL100</v>
      </c>
      <c r="P610" s="57">
        <f t="shared" si="76"/>
        <v>93.32785688207376</v>
      </c>
      <c r="Q610" s="192">
        <f t="shared" si="81"/>
        <v>27239.671184739036</v>
      </c>
      <c r="R610" s="149">
        <f t="shared" si="77"/>
        <v>1140466.4110989412</v>
      </c>
      <c r="S610" s="187">
        <v>45504</v>
      </c>
      <c r="T610" s="149"/>
      <c r="U610" s="191"/>
      <c r="X610" s="149">
        <f t="shared" si="78"/>
        <v>6138</v>
      </c>
      <c r="Y610" s="57">
        <f t="shared" si="79"/>
        <v>-27239.671184739036</v>
      </c>
      <c r="Z610" s="193">
        <f t="shared" si="80"/>
        <v>-1134328.4110989412</v>
      </c>
    </row>
    <row r="611" spans="14:26" x14ac:dyDescent="0.2">
      <c r="N611" s="56">
        <v>612</v>
      </c>
      <c r="O611" s="191" t="str">
        <f t="shared" si="75"/>
        <v>NL100</v>
      </c>
      <c r="P611" s="57">
        <f t="shared" si="76"/>
        <v>93.32785688207376</v>
      </c>
      <c r="Q611" s="192">
        <f t="shared" si="81"/>
        <v>27332.999041621111</v>
      </c>
      <c r="R611" s="149">
        <f t="shared" si="77"/>
        <v>1142332.9682365828</v>
      </c>
      <c r="S611" s="187">
        <v>45505</v>
      </c>
      <c r="T611" s="149"/>
      <c r="U611" s="191"/>
      <c r="X611" s="149">
        <f t="shared" si="78"/>
        <v>6138</v>
      </c>
      <c r="Y611" s="57">
        <f t="shared" si="79"/>
        <v>-27332.999041621111</v>
      </c>
      <c r="Z611" s="193">
        <f t="shared" si="80"/>
        <v>-1136194.9682365828</v>
      </c>
    </row>
    <row r="612" spans="14:26" x14ac:dyDescent="0.2">
      <c r="N612" s="56">
        <v>613</v>
      </c>
      <c r="O612" s="191" t="str">
        <f t="shared" si="75"/>
        <v>NL100</v>
      </c>
      <c r="P612" s="57">
        <f t="shared" si="76"/>
        <v>93.32785688207376</v>
      </c>
      <c r="Q612" s="192">
        <f t="shared" si="81"/>
        <v>27426.326898503186</v>
      </c>
      <c r="R612" s="149">
        <f t="shared" si="77"/>
        <v>1144199.5253742242</v>
      </c>
      <c r="S612" s="187">
        <v>45506</v>
      </c>
      <c r="T612" s="149"/>
      <c r="U612" s="191"/>
      <c r="X612" s="149">
        <f t="shared" si="78"/>
        <v>6138</v>
      </c>
      <c r="Y612" s="57">
        <f t="shared" si="79"/>
        <v>-27426.326898503186</v>
      </c>
      <c r="Z612" s="193">
        <f t="shared" si="80"/>
        <v>-1138061.5253742242</v>
      </c>
    </row>
    <row r="613" spans="14:26" x14ac:dyDescent="0.2">
      <c r="N613" s="56">
        <v>614</v>
      </c>
      <c r="O613" s="191" t="str">
        <f t="shared" si="75"/>
        <v>NL100</v>
      </c>
      <c r="P613" s="57">
        <f t="shared" si="76"/>
        <v>93.32785688207376</v>
      </c>
      <c r="Q613" s="192">
        <f t="shared" si="81"/>
        <v>27519.654755385262</v>
      </c>
      <c r="R613" s="149">
        <f t="shared" si="77"/>
        <v>1146066.0825118658</v>
      </c>
      <c r="S613" s="187">
        <v>45507</v>
      </c>
      <c r="T613" s="149"/>
      <c r="U613" s="191"/>
      <c r="X613" s="149">
        <f t="shared" si="78"/>
        <v>6138</v>
      </c>
      <c r="Y613" s="57">
        <f t="shared" si="79"/>
        <v>-27519.654755385262</v>
      </c>
      <c r="Z613" s="193">
        <f t="shared" si="80"/>
        <v>-1139928.0825118658</v>
      </c>
    </row>
    <row r="614" spans="14:26" x14ac:dyDescent="0.2">
      <c r="N614" s="56">
        <v>615</v>
      </c>
      <c r="O614" s="191" t="str">
        <f t="shared" si="75"/>
        <v>NL100</v>
      </c>
      <c r="P614" s="57">
        <f t="shared" si="76"/>
        <v>93.32785688207376</v>
      </c>
      <c r="Q614" s="192">
        <f t="shared" si="81"/>
        <v>27612.982612267337</v>
      </c>
      <c r="R614" s="149">
        <f t="shared" si="77"/>
        <v>1147932.6396495071</v>
      </c>
      <c r="S614" s="187">
        <v>45508</v>
      </c>
      <c r="T614" s="149"/>
      <c r="U614" s="191"/>
      <c r="X614" s="149">
        <f t="shared" si="78"/>
        <v>6138</v>
      </c>
      <c r="Y614" s="57">
        <f t="shared" si="79"/>
        <v>-27612.982612267337</v>
      </c>
      <c r="Z614" s="193">
        <f t="shared" si="80"/>
        <v>-1141794.6396495071</v>
      </c>
    </row>
    <row r="615" spans="14:26" x14ac:dyDescent="0.2">
      <c r="N615" s="56">
        <v>616</v>
      </c>
      <c r="O615" s="191" t="str">
        <f t="shared" si="75"/>
        <v>NL100</v>
      </c>
      <c r="P615" s="57">
        <f t="shared" si="76"/>
        <v>93.32785688207376</v>
      </c>
      <c r="Q615" s="192">
        <f t="shared" si="81"/>
        <v>27706.310469149412</v>
      </c>
      <c r="R615" s="149">
        <f t="shared" si="77"/>
        <v>1149799.1967871487</v>
      </c>
      <c r="S615" s="187">
        <v>45509</v>
      </c>
      <c r="T615" s="149"/>
      <c r="U615" s="191"/>
      <c r="X615" s="149">
        <f t="shared" si="78"/>
        <v>6138</v>
      </c>
      <c r="Y615" s="57">
        <f t="shared" si="79"/>
        <v>-27706.310469149412</v>
      </c>
      <c r="Z615" s="193">
        <f t="shared" si="80"/>
        <v>-1143661.1967871487</v>
      </c>
    </row>
    <row r="616" spans="14:26" x14ac:dyDescent="0.2">
      <c r="N616" s="56">
        <v>617</v>
      </c>
      <c r="O616" s="191" t="str">
        <f t="shared" si="75"/>
        <v>NL100</v>
      </c>
      <c r="P616" s="57">
        <f t="shared" si="76"/>
        <v>93.32785688207376</v>
      </c>
      <c r="Q616" s="192">
        <f t="shared" si="81"/>
        <v>27799.638326031487</v>
      </c>
      <c r="R616" s="149">
        <f t="shared" si="77"/>
        <v>1151665.7539247901</v>
      </c>
      <c r="S616" s="187">
        <v>45510</v>
      </c>
      <c r="T616" s="149"/>
      <c r="U616" s="191"/>
      <c r="X616" s="149">
        <f t="shared" si="78"/>
        <v>6138</v>
      </c>
      <c r="Y616" s="57">
        <f t="shared" si="79"/>
        <v>-27799.638326031487</v>
      </c>
      <c r="Z616" s="193">
        <f t="shared" si="80"/>
        <v>-1145527.7539247901</v>
      </c>
    </row>
    <row r="617" spans="14:26" x14ac:dyDescent="0.2">
      <c r="N617" s="56">
        <v>618</v>
      </c>
      <c r="O617" s="191" t="str">
        <f t="shared" si="75"/>
        <v>NL100</v>
      </c>
      <c r="P617" s="57">
        <f t="shared" si="76"/>
        <v>93.32785688207376</v>
      </c>
      <c r="Q617" s="192">
        <f t="shared" si="81"/>
        <v>27892.966182913562</v>
      </c>
      <c r="R617" s="149">
        <f t="shared" si="77"/>
        <v>1153532.3110624317</v>
      </c>
      <c r="S617" s="187">
        <v>45511</v>
      </c>
      <c r="T617" s="149"/>
      <c r="U617" s="191"/>
      <c r="X617" s="149">
        <f t="shared" si="78"/>
        <v>6138</v>
      </c>
      <c r="Y617" s="57">
        <f t="shared" si="79"/>
        <v>-27892.966182913562</v>
      </c>
      <c r="Z617" s="193">
        <f t="shared" si="80"/>
        <v>-1147394.3110624317</v>
      </c>
    </row>
    <row r="618" spans="14:26" x14ac:dyDescent="0.2">
      <c r="N618" s="56">
        <v>619</v>
      </c>
      <c r="O618" s="191" t="str">
        <f t="shared" si="75"/>
        <v>NL100</v>
      </c>
      <c r="P618" s="57">
        <f t="shared" si="76"/>
        <v>93.32785688207376</v>
      </c>
      <c r="Q618" s="192">
        <f t="shared" si="81"/>
        <v>27986.294039795637</v>
      </c>
      <c r="R618" s="149">
        <f t="shared" si="77"/>
        <v>1155398.868200073</v>
      </c>
      <c r="S618" s="187">
        <v>45512</v>
      </c>
      <c r="T618" s="149"/>
      <c r="U618" s="191"/>
      <c r="X618" s="149">
        <f t="shared" si="78"/>
        <v>6138</v>
      </c>
      <c r="Y618" s="57">
        <f t="shared" si="79"/>
        <v>-27986.294039795637</v>
      </c>
      <c r="Z618" s="193">
        <f t="shared" si="80"/>
        <v>-1149260.868200073</v>
      </c>
    </row>
    <row r="619" spans="14:26" x14ac:dyDescent="0.2">
      <c r="N619" s="56">
        <v>620</v>
      </c>
      <c r="O619" s="191" t="str">
        <f t="shared" si="75"/>
        <v>NL100</v>
      </c>
      <c r="P619" s="57">
        <f t="shared" si="76"/>
        <v>93.32785688207376</v>
      </c>
      <c r="Q619" s="192">
        <f t="shared" si="81"/>
        <v>28079.621896677712</v>
      </c>
      <c r="R619" s="149">
        <f t="shared" si="77"/>
        <v>1157265.4253377146</v>
      </c>
      <c r="S619" s="187">
        <v>45513</v>
      </c>
      <c r="T619" s="149"/>
      <c r="U619" s="191"/>
      <c r="X619" s="149">
        <f t="shared" si="78"/>
        <v>6138</v>
      </c>
      <c r="Y619" s="57">
        <f t="shared" si="79"/>
        <v>-28079.621896677712</v>
      </c>
      <c r="Z619" s="193">
        <f t="shared" si="80"/>
        <v>-1151127.4253377146</v>
      </c>
    </row>
    <row r="620" spans="14:26" x14ac:dyDescent="0.2">
      <c r="N620" s="56">
        <v>621</v>
      </c>
      <c r="O620" s="191" t="str">
        <f t="shared" si="75"/>
        <v>NL100</v>
      </c>
      <c r="P620" s="57">
        <f t="shared" si="76"/>
        <v>93.32785688207376</v>
      </c>
      <c r="Q620" s="192">
        <f t="shared" si="81"/>
        <v>28172.949753559787</v>
      </c>
      <c r="R620" s="149">
        <f t="shared" si="77"/>
        <v>1159131.982475356</v>
      </c>
      <c r="S620" s="187">
        <v>45514</v>
      </c>
      <c r="T620" s="149"/>
      <c r="U620" s="191"/>
      <c r="X620" s="149">
        <f t="shared" si="78"/>
        <v>6138</v>
      </c>
      <c r="Y620" s="57">
        <f t="shared" si="79"/>
        <v>-28172.949753559787</v>
      </c>
      <c r="Z620" s="193">
        <f t="shared" si="80"/>
        <v>-1152993.982475356</v>
      </c>
    </row>
    <row r="621" spans="14:26" x14ac:dyDescent="0.2">
      <c r="N621" s="56">
        <v>622</v>
      </c>
      <c r="O621" s="191" t="str">
        <f t="shared" si="75"/>
        <v>NL100</v>
      </c>
      <c r="P621" s="57">
        <f t="shared" si="76"/>
        <v>93.32785688207376</v>
      </c>
      <c r="Q621" s="192">
        <f t="shared" si="81"/>
        <v>28266.277610441863</v>
      </c>
      <c r="R621" s="149">
        <f t="shared" si="77"/>
        <v>1160998.5396129976</v>
      </c>
      <c r="S621" s="187">
        <v>45515</v>
      </c>
      <c r="T621" s="149"/>
      <c r="U621" s="191"/>
      <c r="X621" s="149">
        <f t="shared" si="78"/>
        <v>6138</v>
      </c>
      <c r="Y621" s="57">
        <f t="shared" si="79"/>
        <v>-28266.277610441863</v>
      </c>
      <c r="Z621" s="193">
        <f t="shared" si="80"/>
        <v>-1154860.5396129976</v>
      </c>
    </row>
    <row r="622" spans="14:26" x14ac:dyDescent="0.2">
      <c r="N622" s="56">
        <v>623</v>
      </c>
      <c r="O622" s="191" t="str">
        <f t="shared" si="75"/>
        <v>NL100</v>
      </c>
      <c r="P622" s="57">
        <f t="shared" si="76"/>
        <v>93.32785688207376</v>
      </c>
      <c r="Q622" s="192">
        <f t="shared" si="81"/>
        <v>28359.605467323938</v>
      </c>
      <c r="R622" s="149">
        <f t="shared" si="77"/>
        <v>1162865.0967506389</v>
      </c>
      <c r="S622" s="187">
        <v>45516</v>
      </c>
      <c r="T622" s="149"/>
      <c r="U622" s="191"/>
      <c r="X622" s="149">
        <f t="shared" si="78"/>
        <v>6138</v>
      </c>
      <c r="Y622" s="57">
        <f t="shared" si="79"/>
        <v>-28359.605467323938</v>
      </c>
      <c r="Z622" s="193">
        <f t="shared" si="80"/>
        <v>-1156727.0967506389</v>
      </c>
    </row>
    <row r="623" spans="14:26" x14ac:dyDescent="0.2">
      <c r="N623" s="56">
        <v>624</v>
      </c>
      <c r="O623" s="191" t="str">
        <f t="shared" si="75"/>
        <v>NL100</v>
      </c>
      <c r="P623" s="57">
        <f t="shared" si="76"/>
        <v>93.32785688207376</v>
      </c>
      <c r="Q623" s="192">
        <f t="shared" si="81"/>
        <v>28452.933324206013</v>
      </c>
      <c r="R623" s="149">
        <f t="shared" si="77"/>
        <v>1164731.6538882805</v>
      </c>
      <c r="S623" s="187">
        <v>45517</v>
      </c>
      <c r="T623" s="149"/>
      <c r="U623" s="191"/>
      <c r="X623" s="149">
        <f t="shared" si="78"/>
        <v>6138</v>
      </c>
      <c r="Y623" s="57">
        <f t="shared" si="79"/>
        <v>-28452.933324206013</v>
      </c>
      <c r="Z623" s="193">
        <f t="shared" si="80"/>
        <v>-1158593.6538882805</v>
      </c>
    </row>
    <row r="624" spans="14:26" x14ac:dyDescent="0.2">
      <c r="N624" s="56">
        <v>625</v>
      </c>
      <c r="O624" s="191" t="str">
        <f t="shared" si="75"/>
        <v>NL100</v>
      </c>
      <c r="P624" s="57">
        <f t="shared" si="76"/>
        <v>93.32785688207376</v>
      </c>
      <c r="Q624" s="192">
        <f t="shared" si="81"/>
        <v>28546.261181088088</v>
      </c>
      <c r="R624" s="149">
        <f t="shared" si="77"/>
        <v>1166598.2110259219</v>
      </c>
      <c r="S624" s="187">
        <v>45518</v>
      </c>
      <c r="T624" s="149"/>
      <c r="U624" s="191"/>
      <c r="X624" s="149">
        <f t="shared" si="78"/>
        <v>6138</v>
      </c>
      <c r="Y624" s="57">
        <f t="shared" si="79"/>
        <v>-28546.261181088088</v>
      </c>
      <c r="Z624" s="193">
        <f t="shared" si="80"/>
        <v>-1160460.2110259219</v>
      </c>
    </row>
    <row r="625" spans="14:26" x14ac:dyDescent="0.2">
      <c r="N625" s="56">
        <v>626</v>
      </c>
      <c r="O625" s="191" t="str">
        <f t="shared" si="75"/>
        <v>NL100</v>
      </c>
      <c r="P625" s="57">
        <f t="shared" si="76"/>
        <v>93.32785688207376</v>
      </c>
      <c r="Q625" s="192">
        <f t="shared" si="81"/>
        <v>28639.589037970163</v>
      </c>
      <c r="R625" s="149">
        <f t="shared" si="77"/>
        <v>1168464.7681635635</v>
      </c>
      <c r="S625" s="187">
        <v>45519</v>
      </c>
      <c r="T625" s="149"/>
      <c r="U625" s="191"/>
      <c r="X625" s="149">
        <f t="shared" si="78"/>
        <v>6138</v>
      </c>
      <c r="Y625" s="57">
        <f t="shared" si="79"/>
        <v>-28639.589037970163</v>
      </c>
      <c r="Z625" s="193">
        <f t="shared" si="80"/>
        <v>-1162326.7681635635</v>
      </c>
    </row>
    <row r="626" spans="14:26" x14ac:dyDescent="0.2">
      <c r="N626" s="56">
        <v>627</v>
      </c>
      <c r="O626" s="191" t="str">
        <f t="shared" si="75"/>
        <v>NL100</v>
      </c>
      <c r="P626" s="57">
        <f t="shared" si="76"/>
        <v>93.32785688207376</v>
      </c>
      <c r="Q626" s="192">
        <f t="shared" si="81"/>
        <v>28732.916894852238</v>
      </c>
      <c r="R626" s="149">
        <f t="shared" si="77"/>
        <v>1170331.3253012048</v>
      </c>
      <c r="S626" s="187">
        <v>45520</v>
      </c>
      <c r="T626" s="149"/>
      <c r="U626" s="191"/>
      <c r="X626" s="149">
        <f t="shared" si="78"/>
        <v>6138</v>
      </c>
      <c r="Y626" s="57">
        <f t="shared" si="79"/>
        <v>-28732.916894852238</v>
      </c>
      <c r="Z626" s="193">
        <f t="shared" si="80"/>
        <v>-1164193.3253012048</v>
      </c>
    </row>
    <row r="627" spans="14:26" x14ac:dyDescent="0.2">
      <c r="N627" s="56">
        <v>628</v>
      </c>
      <c r="O627" s="191" t="str">
        <f t="shared" si="75"/>
        <v>NL100</v>
      </c>
      <c r="P627" s="57">
        <f t="shared" si="76"/>
        <v>93.32785688207376</v>
      </c>
      <c r="Q627" s="192">
        <f t="shared" si="81"/>
        <v>28826.244751734313</v>
      </c>
      <c r="R627" s="149">
        <f t="shared" si="77"/>
        <v>1172197.8824388464</v>
      </c>
      <c r="S627" s="187">
        <v>45521</v>
      </c>
      <c r="T627" s="149"/>
      <c r="U627" s="191"/>
      <c r="X627" s="149">
        <f t="shared" si="78"/>
        <v>6138</v>
      </c>
      <c r="Y627" s="57">
        <f t="shared" si="79"/>
        <v>-28826.244751734313</v>
      </c>
      <c r="Z627" s="193">
        <f t="shared" si="80"/>
        <v>-1166059.8824388464</v>
      </c>
    </row>
    <row r="628" spans="14:26" x14ac:dyDescent="0.2">
      <c r="N628" s="56">
        <v>629</v>
      </c>
      <c r="O628" s="191" t="str">
        <f t="shared" si="75"/>
        <v>NL100</v>
      </c>
      <c r="P628" s="57">
        <f t="shared" si="76"/>
        <v>93.32785688207376</v>
      </c>
      <c r="Q628" s="192">
        <f t="shared" si="81"/>
        <v>28919.572608616389</v>
      </c>
      <c r="R628" s="149">
        <f t="shared" si="77"/>
        <v>1174064.4395764878</v>
      </c>
      <c r="S628" s="187">
        <v>45522</v>
      </c>
      <c r="T628" s="149"/>
      <c r="U628" s="191"/>
      <c r="X628" s="149">
        <f t="shared" si="78"/>
        <v>6138</v>
      </c>
      <c r="Y628" s="57">
        <f t="shared" si="79"/>
        <v>-28919.572608616389</v>
      </c>
      <c r="Z628" s="193">
        <f t="shared" si="80"/>
        <v>-1167926.4395764878</v>
      </c>
    </row>
    <row r="629" spans="14:26" x14ac:dyDescent="0.2">
      <c r="N629" s="56">
        <v>630</v>
      </c>
      <c r="O629" s="191" t="str">
        <f t="shared" si="75"/>
        <v>NL100</v>
      </c>
      <c r="P629" s="57">
        <f t="shared" si="76"/>
        <v>93.32785688207376</v>
      </c>
      <c r="Q629" s="192">
        <f t="shared" si="81"/>
        <v>29012.900465498464</v>
      </c>
      <c r="R629" s="149">
        <f t="shared" si="77"/>
        <v>1175930.9967141293</v>
      </c>
      <c r="S629" s="187">
        <v>45523</v>
      </c>
      <c r="T629" s="149"/>
      <c r="U629" s="191"/>
      <c r="X629" s="149">
        <f t="shared" si="78"/>
        <v>6138</v>
      </c>
      <c r="Y629" s="57">
        <f t="shared" si="79"/>
        <v>-29012.900465498464</v>
      </c>
      <c r="Z629" s="193">
        <f t="shared" si="80"/>
        <v>-1169792.9967141293</v>
      </c>
    </row>
    <row r="630" spans="14:26" x14ac:dyDescent="0.2">
      <c r="N630" s="56">
        <v>631</v>
      </c>
      <c r="O630" s="191" t="str">
        <f t="shared" si="75"/>
        <v>NL100</v>
      </c>
      <c r="P630" s="57">
        <f t="shared" si="76"/>
        <v>93.32785688207376</v>
      </c>
      <c r="Q630" s="192">
        <f t="shared" si="81"/>
        <v>29106.228322380539</v>
      </c>
      <c r="R630" s="149">
        <f t="shared" si="77"/>
        <v>1177797.5538517707</v>
      </c>
      <c r="S630" s="187">
        <v>45524</v>
      </c>
      <c r="T630" s="149"/>
      <c r="U630" s="191"/>
      <c r="X630" s="149">
        <f t="shared" si="78"/>
        <v>6138</v>
      </c>
      <c r="Y630" s="57">
        <f t="shared" si="79"/>
        <v>-29106.228322380539</v>
      </c>
      <c r="Z630" s="193">
        <f t="shared" si="80"/>
        <v>-1171659.5538517707</v>
      </c>
    </row>
    <row r="631" spans="14:26" x14ac:dyDescent="0.2">
      <c r="N631" s="56">
        <v>632</v>
      </c>
      <c r="O631" s="191" t="str">
        <f t="shared" si="75"/>
        <v>NL100</v>
      </c>
      <c r="P631" s="57">
        <f t="shared" si="76"/>
        <v>93.32785688207376</v>
      </c>
      <c r="Q631" s="192">
        <f t="shared" si="81"/>
        <v>29199.556179262614</v>
      </c>
      <c r="R631" s="149">
        <f t="shared" si="77"/>
        <v>1179664.1109894123</v>
      </c>
      <c r="S631" s="187">
        <v>45525</v>
      </c>
      <c r="T631" s="149"/>
      <c r="U631" s="191"/>
      <c r="X631" s="149">
        <f t="shared" si="78"/>
        <v>6138</v>
      </c>
      <c r="Y631" s="57">
        <f t="shared" si="79"/>
        <v>-29199.556179262614</v>
      </c>
      <c r="Z631" s="193">
        <f t="shared" si="80"/>
        <v>-1173526.1109894123</v>
      </c>
    </row>
    <row r="632" spans="14:26" x14ac:dyDescent="0.2">
      <c r="N632" s="56">
        <v>633</v>
      </c>
      <c r="O632" s="191" t="str">
        <f t="shared" si="75"/>
        <v>NL100</v>
      </c>
      <c r="P632" s="57">
        <f t="shared" si="76"/>
        <v>93.32785688207376</v>
      </c>
      <c r="Q632" s="192">
        <f t="shared" si="81"/>
        <v>29292.884036144689</v>
      </c>
      <c r="R632" s="149">
        <f t="shared" si="77"/>
        <v>1181530.6681270537</v>
      </c>
      <c r="S632" s="187">
        <v>45526</v>
      </c>
      <c r="T632" s="149"/>
      <c r="U632" s="191"/>
      <c r="X632" s="149">
        <f t="shared" si="78"/>
        <v>6138</v>
      </c>
      <c r="Y632" s="57">
        <f t="shared" si="79"/>
        <v>-29292.884036144689</v>
      </c>
      <c r="Z632" s="193">
        <f t="shared" si="80"/>
        <v>-1175392.6681270537</v>
      </c>
    </row>
    <row r="633" spans="14:26" x14ac:dyDescent="0.2">
      <c r="N633" s="56">
        <v>634</v>
      </c>
      <c r="O633" s="191" t="str">
        <f t="shared" si="75"/>
        <v>NL100</v>
      </c>
      <c r="P633" s="57">
        <f t="shared" si="76"/>
        <v>93.32785688207376</v>
      </c>
      <c r="Q633" s="192">
        <f t="shared" si="81"/>
        <v>29386.211893026764</v>
      </c>
      <c r="R633" s="149">
        <f t="shared" si="77"/>
        <v>1183397.2252646952</v>
      </c>
      <c r="S633" s="187">
        <v>45527</v>
      </c>
      <c r="T633" s="149"/>
      <c r="U633" s="191"/>
      <c r="X633" s="149">
        <f t="shared" si="78"/>
        <v>6138</v>
      </c>
      <c r="Y633" s="57">
        <f t="shared" si="79"/>
        <v>-29386.211893026764</v>
      </c>
      <c r="Z633" s="193">
        <f t="shared" si="80"/>
        <v>-1177259.2252646952</v>
      </c>
    </row>
    <row r="634" spans="14:26" x14ac:dyDescent="0.2">
      <c r="N634" s="56">
        <v>635</v>
      </c>
      <c r="O634" s="191" t="str">
        <f t="shared" si="75"/>
        <v>NL100</v>
      </c>
      <c r="P634" s="57">
        <f t="shared" si="76"/>
        <v>93.32785688207376</v>
      </c>
      <c r="Q634" s="192">
        <f t="shared" si="81"/>
        <v>29479.539749908839</v>
      </c>
      <c r="R634" s="149">
        <f t="shared" si="77"/>
        <v>1185263.7824023366</v>
      </c>
      <c r="S634" s="187">
        <v>45528</v>
      </c>
      <c r="T634" s="149"/>
      <c r="U634" s="191"/>
      <c r="X634" s="149">
        <f t="shared" si="78"/>
        <v>6138</v>
      </c>
      <c r="Y634" s="57">
        <f t="shared" si="79"/>
        <v>-29479.539749908839</v>
      </c>
      <c r="Z634" s="193">
        <f t="shared" si="80"/>
        <v>-1179125.7824023366</v>
      </c>
    </row>
    <row r="635" spans="14:26" x14ac:dyDescent="0.2">
      <c r="N635" s="56">
        <v>636</v>
      </c>
      <c r="O635" s="191" t="str">
        <f t="shared" si="75"/>
        <v>NL100</v>
      </c>
      <c r="P635" s="57">
        <f t="shared" si="76"/>
        <v>93.32785688207376</v>
      </c>
      <c r="Q635" s="192">
        <f t="shared" si="81"/>
        <v>29572.867606790915</v>
      </c>
      <c r="R635" s="149">
        <f t="shared" si="77"/>
        <v>1187130.3395399782</v>
      </c>
      <c r="S635" s="187">
        <v>45529</v>
      </c>
      <c r="T635" s="149"/>
      <c r="U635" s="191"/>
      <c r="X635" s="149">
        <f t="shared" si="78"/>
        <v>6138</v>
      </c>
      <c r="Y635" s="57">
        <f t="shared" si="79"/>
        <v>-29572.867606790915</v>
      </c>
      <c r="Z635" s="193">
        <f t="shared" si="80"/>
        <v>-1180992.3395399782</v>
      </c>
    </row>
    <row r="636" spans="14:26" x14ac:dyDescent="0.2">
      <c r="N636" s="56">
        <v>637</v>
      </c>
      <c r="O636" s="191" t="str">
        <f t="shared" si="75"/>
        <v>NL100</v>
      </c>
      <c r="P636" s="57">
        <f t="shared" si="76"/>
        <v>93.32785688207376</v>
      </c>
      <c r="Q636" s="192">
        <f t="shared" si="81"/>
        <v>29666.19546367299</v>
      </c>
      <c r="R636" s="149">
        <f t="shared" si="77"/>
        <v>1188996.8966776195</v>
      </c>
      <c r="S636" s="187">
        <v>45530</v>
      </c>
      <c r="T636" s="149"/>
      <c r="U636" s="191"/>
      <c r="X636" s="149">
        <f t="shared" si="78"/>
        <v>6138</v>
      </c>
      <c r="Y636" s="57">
        <f t="shared" si="79"/>
        <v>-29666.19546367299</v>
      </c>
      <c r="Z636" s="193">
        <f t="shared" si="80"/>
        <v>-1182858.8966776195</v>
      </c>
    </row>
    <row r="637" spans="14:26" x14ac:dyDescent="0.2">
      <c r="N637" s="56">
        <v>638</v>
      </c>
      <c r="O637" s="191" t="str">
        <f t="shared" si="75"/>
        <v>NL100</v>
      </c>
      <c r="P637" s="57">
        <f t="shared" si="76"/>
        <v>93.32785688207376</v>
      </c>
      <c r="Q637" s="192">
        <f t="shared" si="81"/>
        <v>29759.523320555065</v>
      </c>
      <c r="R637" s="149">
        <f t="shared" si="77"/>
        <v>1190863.4538152611</v>
      </c>
      <c r="S637" s="187">
        <v>45531</v>
      </c>
      <c r="T637" s="149"/>
      <c r="U637" s="191"/>
      <c r="X637" s="149">
        <f t="shared" si="78"/>
        <v>6138</v>
      </c>
      <c r="Y637" s="57">
        <f t="shared" si="79"/>
        <v>-29759.523320555065</v>
      </c>
      <c r="Z637" s="193">
        <f t="shared" si="80"/>
        <v>-1184725.4538152611</v>
      </c>
    </row>
    <row r="638" spans="14:26" x14ac:dyDescent="0.2">
      <c r="N638" s="56">
        <v>639</v>
      </c>
      <c r="O638" s="191" t="str">
        <f t="shared" si="75"/>
        <v>NL100</v>
      </c>
      <c r="P638" s="57">
        <f t="shared" si="76"/>
        <v>93.32785688207376</v>
      </c>
      <c r="Q638" s="192">
        <f t="shared" si="81"/>
        <v>29852.85117743714</v>
      </c>
      <c r="R638" s="149">
        <f t="shared" si="77"/>
        <v>1192730.0109529025</v>
      </c>
      <c r="S638" s="187">
        <v>45532</v>
      </c>
      <c r="T638" s="149"/>
      <c r="U638" s="191"/>
      <c r="X638" s="149">
        <f t="shared" si="78"/>
        <v>6138</v>
      </c>
      <c r="Y638" s="57">
        <f t="shared" si="79"/>
        <v>-29852.85117743714</v>
      </c>
      <c r="Z638" s="193">
        <f t="shared" si="80"/>
        <v>-1186592.0109529025</v>
      </c>
    </row>
    <row r="639" spans="14:26" x14ac:dyDescent="0.2">
      <c r="N639" s="56">
        <v>640</v>
      </c>
      <c r="O639" s="191" t="str">
        <f t="shared" si="75"/>
        <v>NL100</v>
      </c>
      <c r="P639" s="57">
        <f t="shared" si="76"/>
        <v>93.32785688207376</v>
      </c>
      <c r="Q639" s="192">
        <f t="shared" si="81"/>
        <v>29946.179034319215</v>
      </c>
      <c r="R639" s="149">
        <f t="shared" si="77"/>
        <v>1194596.5680905441</v>
      </c>
      <c r="S639" s="187">
        <v>45533</v>
      </c>
      <c r="T639" s="149"/>
      <c r="U639" s="191"/>
      <c r="X639" s="149">
        <f t="shared" si="78"/>
        <v>6138</v>
      </c>
      <c r="Y639" s="57">
        <f t="shared" si="79"/>
        <v>-29946.179034319215</v>
      </c>
      <c r="Z639" s="193">
        <f t="shared" si="80"/>
        <v>-1188458.5680905441</v>
      </c>
    </row>
    <row r="640" spans="14:26" x14ac:dyDescent="0.2">
      <c r="N640" s="56">
        <v>641</v>
      </c>
      <c r="O640" s="191" t="str">
        <f t="shared" ref="O640:O703" si="82">IF(N640&lt;$K$3,$A$3,IF(AND(N640&gt;$K$3,N640&lt;$K$4),$A$4,IF(AND(N640&gt;$K$4,N640&lt;$K$5),$A$5,IF(AND(N640&gt;$K$5,N640&lt;$K$6),$A$6,IF(AND(N640&gt;$K$6,N640&lt;$K$7),$A$7,IF(AND(N640&gt;$K$7,N640&lt;$K$8),$A$8,IF(AND(N640&gt;$K$8,N640&lt;$K$9),$A$9)))))))</f>
        <v>NL100</v>
      </c>
      <c r="P640" s="57">
        <f t="shared" si="76"/>
        <v>93.32785688207376</v>
      </c>
      <c r="Q640" s="192">
        <f t="shared" si="81"/>
        <v>30039.50689120129</v>
      </c>
      <c r="R640" s="149">
        <f t="shared" si="77"/>
        <v>1196463.1252281854</v>
      </c>
      <c r="S640" s="187">
        <v>45534</v>
      </c>
      <c r="T640" s="149"/>
      <c r="U640" s="191"/>
      <c r="X640" s="149">
        <f t="shared" si="78"/>
        <v>6138</v>
      </c>
      <c r="Y640" s="57">
        <f t="shared" si="79"/>
        <v>-30039.50689120129</v>
      </c>
      <c r="Z640" s="193">
        <f t="shared" si="80"/>
        <v>-1190325.1252281854</v>
      </c>
    </row>
    <row r="641" spans="14:26" x14ac:dyDescent="0.2">
      <c r="N641" s="56">
        <v>642</v>
      </c>
      <c r="O641" s="191" t="str">
        <f t="shared" si="82"/>
        <v>NL100</v>
      </c>
      <c r="P641" s="57">
        <f t="shared" ref="P641:P704" si="83">VLOOKUP(O641,$A$3:$L$9,12,0)</f>
        <v>93.32785688207376</v>
      </c>
      <c r="Q641" s="192">
        <f t="shared" si="81"/>
        <v>30132.834748083365</v>
      </c>
      <c r="R641" s="149">
        <f t="shared" si="77"/>
        <v>1198329.682365827</v>
      </c>
      <c r="S641" s="187">
        <v>45535</v>
      </c>
      <c r="T641" s="149"/>
      <c r="U641" s="191"/>
      <c r="X641" s="149">
        <f t="shared" si="78"/>
        <v>6138</v>
      </c>
      <c r="Y641" s="57">
        <f t="shared" si="79"/>
        <v>-30132.834748083365</v>
      </c>
      <c r="Z641" s="193">
        <f t="shared" si="80"/>
        <v>-1192191.682365827</v>
      </c>
    </row>
    <row r="642" spans="14:26" x14ac:dyDescent="0.2">
      <c r="N642" s="56">
        <v>643</v>
      </c>
      <c r="O642" s="191" t="str">
        <f t="shared" si="82"/>
        <v>NL100</v>
      </c>
      <c r="P642" s="57">
        <f t="shared" si="83"/>
        <v>93.32785688207376</v>
      </c>
      <c r="Q642" s="192">
        <f t="shared" si="81"/>
        <v>30226.162604965441</v>
      </c>
      <c r="R642" s="149">
        <f t="shared" ref="R642:R705" si="84">$C$25*N642</f>
        <v>1200196.2395034684</v>
      </c>
      <c r="S642" s="187">
        <v>45536</v>
      </c>
      <c r="T642" s="149"/>
      <c r="U642" s="191"/>
      <c r="X642" s="149">
        <f t="shared" si="78"/>
        <v>6138</v>
      </c>
      <c r="Y642" s="57">
        <f t="shared" si="79"/>
        <v>-30226.162604965441</v>
      </c>
      <c r="Z642" s="193">
        <f t="shared" si="80"/>
        <v>-1194058.2395034684</v>
      </c>
    </row>
    <row r="643" spans="14:26" x14ac:dyDescent="0.2">
      <c r="N643" s="56">
        <v>644</v>
      </c>
      <c r="O643" s="191" t="str">
        <f t="shared" si="82"/>
        <v>NL100</v>
      </c>
      <c r="P643" s="57">
        <f t="shared" si="83"/>
        <v>93.32785688207376</v>
      </c>
      <c r="Q643" s="192">
        <f t="shared" si="81"/>
        <v>30319.490461847516</v>
      </c>
      <c r="R643" s="149">
        <f t="shared" si="84"/>
        <v>1202062.79664111</v>
      </c>
      <c r="S643" s="187">
        <v>45537</v>
      </c>
      <c r="T643" s="149"/>
      <c r="U643" s="191"/>
      <c r="X643" s="149">
        <f t="shared" si="78"/>
        <v>6138</v>
      </c>
      <c r="Y643" s="57">
        <f t="shared" si="79"/>
        <v>-30319.490461847516</v>
      </c>
      <c r="Z643" s="193">
        <f t="shared" si="80"/>
        <v>-1195924.79664111</v>
      </c>
    </row>
    <row r="644" spans="14:26" x14ac:dyDescent="0.2">
      <c r="N644" s="56">
        <v>645</v>
      </c>
      <c r="O644" s="191" t="str">
        <f t="shared" si="82"/>
        <v>NL100</v>
      </c>
      <c r="P644" s="57">
        <f t="shared" si="83"/>
        <v>93.32785688207376</v>
      </c>
      <c r="Q644" s="192">
        <f t="shared" si="81"/>
        <v>30412.818318729591</v>
      </c>
      <c r="R644" s="149">
        <f t="shared" si="84"/>
        <v>1203929.3537787513</v>
      </c>
      <c r="S644" s="187">
        <v>45538</v>
      </c>
      <c r="T644" s="149"/>
      <c r="U644" s="191"/>
      <c r="X644" s="149">
        <f t="shared" si="78"/>
        <v>6138</v>
      </c>
      <c r="Y644" s="57">
        <f t="shared" si="79"/>
        <v>-30412.818318729591</v>
      </c>
      <c r="Z644" s="193">
        <f t="shared" si="80"/>
        <v>-1197791.3537787513</v>
      </c>
    </row>
    <row r="645" spans="14:26" x14ac:dyDescent="0.2">
      <c r="N645" s="56">
        <v>646</v>
      </c>
      <c r="O645" s="191" t="str">
        <f t="shared" si="82"/>
        <v>NL100</v>
      </c>
      <c r="P645" s="57">
        <f t="shared" si="83"/>
        <v>93.32785688207376</v>
      </c>
      <c r="Q645" s="192">
        <f t="shared" si="81"/>
        <v>30506.146175611666</v>
      </c>
      <c r="R645" s="149">
        <f t="shared" si="84"/>
        <v>1205795.9109163929</v>
      </c>
      <c r="S645" s="187">
        <v>45539</v>
      </c>
      <c r="T645" s="149"/>
      <c r="U645" s="191"/>
      <c r="X645" s="149">
        <f t="shared" si="78"/>
        <v>6138</v>
      </c>
      <c r="Y645" s="57">
        <f t="shared" si="79"/>
        <v>-30506.146175611666</v>
      </c>
      <c r="Z645" s="193">
        <f t="shared" si="80"/>
        <v>-1199657.9109163929</v>
      </c>
    </row>
    <row r="646" spans="14:26" x14ac:dyDescent="0.2">
      <c r="N646" s="56">
        <v>647</v>
      </c>
      <c r="O646" s="191" t="str">
        <f t="shared" si="82"/>
        <v>NL100</v>
      </c>
      <c r="P646" s="57">
        <f t="shared" si="83"/>
        <v>93.32785688207376</v>
      </c>
      <c r="Q646" s="192">
        <f t="shared" si="81"/>
        <v>30599.474032493741</v>
      </c>
      <c r="R646" s="149">
        <f t="shared" si="84"/>
        <v>1207662.4680540343</v>
      </c>
      <c r="S646" s="187">
        <v>45540</v>
      </c>
      <c r="T646" s="149"/>
      <c r="U646" s="191"/>
      <c r="X646" s="149">
        <f t="shared" si="78"/>
        <v>6138</v>
      </c>
      <c r="Y646" s="57">
        <f t="shared" si="79"/>
        <v>-30599.474032493741</v>
      </c>
      <c r="Z646" s="193">
        <f t="shared" si="80"/>
        <v>-1201524.4680540343</v>
      </c>
    </row>
    <row r="647" spans="14:26" x14ac:dyDescent="0.2">
      <c r="N647" s="56">
        <v>648</v>
      </c>
      <c r="O647" s="191" t="str">
        <f t="shared" si="82"/>
        <v>NL100</v>
      </c>
      <c r="P647" s="57">
        <f t="shared" si="83"/>
        <v>93.32785688207376</v>
      </c>
      <c r="Q647" s="192">
        <f t="shared" si="81"/>
        <v>30692.801889375816</v>
      </c>
      <c r="R647" s="149">
        <f t="shared" si="84"/>
        <v>1209529.0251916759</v>
      </c>
      <c r="S647" s="187">
        <v>45541</v>
      </c>
      <c r="T647" s="149"/>
      <c r="U647" s="191"/>
      <c r="X647" s="149">
        <f t="shared" si="78"/>
        <v>6138</v>
      </c>
      <c r="Y647" s="57">
        <f t="shared" si="79"/>
        <v>-30692.801889375816</v>
      </c>
      <c r="Z647" s="193">
        <f t="shared" si="80"/>
        <v>-1203391.0251916759</v>
      </c>
    </row>
    <row r="648" spans="14:26" x14ac:dyDescent="0.2">
      <c r="N648" s="56">
        <v>649</v>
      </c>
      <c r="O648" s="191" t="str">
        <f t="shared" si="82"/>
        <v>NL100</v>
      </c>
      <c r="P648" s="57">
        <f t="shared" si="83"/>
        <v>93.32785688207376</v>
      </c>
      <c r="Q648" s="192">
        <f t="shared" si="81"/>
        <v>30786.129746257891</v>
      </c>
      <c r="R648" s="149">
        <f t="shared" si="84"/>
        <v>1211395.5823293172</v>
      </c>
      <c r="S648" s="187">
        <v>45542</v>
      </c>
      <c r="T648" s="149"/>
      <c r="U648" s="191"/>
      <c r="X648" s="149">
        <f t="shared" si="78"/>
        <v>6138</v>
      </c>
      <c r="Y648" s="57">
        <f t="shared" si="79"/>
        <v>-30786.129746257891</v>
      </c>
      <c r="Z648" s="193">
        <f t="shared" si="80"/>
        <v>-1205257.5823293172</v>
      </c>
    </row>
    <row r="649" spans="14:26" x14ac:dyDescent="0.2">
      <c r="N649" s="56">
        <v>650</v>
      </c>
      <c r="O649" s="191" t="str">
        <f t="shared" si="82"/>
        <v>NL100</v>
      </c>
      <c r="P649" s="57">
        <f t="shared" si="83"/>
        <v>93.32785688207376</v>
      </c>
      <c r="Q649" s="192">
        <f t="shared" si="81"/>
        <v>30879.457603139967</v>
      </c>
      <c r="R649" s="149">
        <f t="shared" si="84"/>
        <v>1213262.1394669588</v>
      </c>
      <c r="S649" s="187">
        <v>45543</v>
      </c>
      <c r="T649" s="149"/>
      <c r="U649" s="191"/>
      <c r="X649" s="149">
        <f t="shared" si="78"/>
        <v>6138</v>
      </c>
      <c r="Y649" s="57">
        <f t="shared" si="79"/>
        <v>-30879.457603139967</v>
      </c>
      <c r="Z649" s="193">
        <f t="shared" si="80"/>
        <v>-1207124.1394669588</v>
      </c>
    </row>
    <row r="650" spans="14:26" x14ac:dyDescent="0.2">
      <c r="N650" s="56">
        <v>651</v>
      </c>
      <c r="O650" s="191" t="str">
        <f t="shared" si="82"/>
        <v>NL100</v>
      </c>
      <c r="P650" s="57">
        <f t="shared" si="83"/>
        <v>93.32785688207376</v>
      </c>
      <c r="Q650" s="192">
        <f t="shared" si="81"/>
        <v>30972.785460022042</v>
      </c>
      <c r="R650" s="149">
        <f t="shared" si="84"/>
        <v>1215128.6966046002</v>
      </c>
      <c r="S650" s="187">
        <v>45544</v>
      </c>
      <c r="T650" s="149"/>
      <c r="U650" s="191"/>
      <c r="X650" s="149">
        <f t="shared" si="78"/>
        <v>6138</v>
      </c>
      <c r="Y650" s="57">
        <f t="shared" si="79"/>
        <v>-30972.785460022042</v>
      </c>
      <c r="Z650" s="193">
        <f t="shared" si="80"/>
        <v>-1208990.6966046002</v>
      </c>
    </row>
    <row r="651" spans="14:26" x14ac:dyDescent="0.2">
      <c r="N651" s="56">
        <v>652</v>
      </c>
      <c r="O651" s="191" t="str">
        <f t="shared" si="82"/>
        <v>NL100</v>
      </c>
      <c r="P651" s="57">
        <f t="shared" si="83"/>
        <v>93.32785688207376</v>
      </c>
      <c r="Q651" s="192">
        <f t="shared" si="81"/>
        <v>31066.113316904117</v>
      </c>
      <c r="R651" s="149">
        <f t="shared" si="84"/>
        <v>1216995.2537422418</v>
      </c>
      <c r="S651" s="187">
        <v>45545</v>
      </c>
      <c r="T651" s="149"/>
      <c r="U651" s="191"/>
      <c r="X651" s="149">
        <f t="shared" ref="X651:X714" si="85">X650+W651</f>
        <v>6138</v>
      </c>
      <c r="Y651" s="57">
        <f t="shared" ref="Y651:Y714" si="86">V651-Q651</f>
        <v>-31066.113316904117</v>
      </c>
      <c r="Z651" s="193">
        <f t="shared" ref="Z651:Z714" si="87">X651-R651</f>
        <v>-1210857.2537422418</v>
      </c>
    </row>
    <row r="652" spans="14:26" x14ac:dyDescent="0.2">
      <c r="N652" s="56">
        <v>653</v>
      </c>
      <c r="O652" s="191" t="str">
        <f t="shared" si="82"/>
        <v>NL100</v>
      </c>
      <c r="P652" s="57">
        <f t="shared" si="83"/>
        <v>93.32785688207376</v>
      </c>
      <c r="Q652" s="192">
        <f t="shared" si="81"/>
        <v>31159.441173786192</v>
      </c>
      <c r="R652" s="149">
        <f t="shared" si="84"/>
        <v>1218861.8108798831</v>
      </c>
      <c r="S652" s="187">
        <v>45546</v>
      </c>
      <c r="T652" s="149"/>
      <c r="U652" s="191"/>
      <c r="X652" s="149">
        <f t="shared" si="85"/>
        <v>6138</v>
      </c>
      <c r="Y652" s="57">
        <f t="shared" si="86"/>
        <v>-31159.441173786192</v>
      </c>
      <c r="Z652" s="193">
        <f t="shared" si="87"/>
        <v>-1212723.8108798831</v>
      </c>
    </row>
    <row r="653" spans="14:26" x14ac:dyDescent="0.2">
      <c r="N653" s="56">
        <v>654</v>
      </c>
      <c r="O653" s="191" t="str">
        <f t="shared" si="82"/>
        <v>NL100</v>
      </c>
      <c r="P653" s="57">
        <f t="shared" si="83"/>
        <v>93.32785688207376</v>
      </c>
      <c r="Q653" s="192">
        <f t="shared" si="81"/>
        <v>31252.769030668267</v>
      </c>
      <c r="R653" s="149">
        <f t="shared" si="84"/>
        <v>1220728.3680175247</v>
      </c>
      <c r="S653" s="187">
        <v>45547</v>
      </c>
      <c r="T653" s="149"/>
      <c r="U653" s="191"/>
      <c r="X653" s="149">
        <f t="shared" si="85"/>
        <v>6138</v>
      </c>
      <c r="Y653" s="57">
        <f t="shared" si="86"/>
        <v>-31252.769030668267</v>
      </c>
      <c r="Z653" s="193">
        <f t="shared" si="87"/>
        <v>-1214590.3680175247</v>
      </c>
    </row>
    <row r="654" spans="14:26" x14ac:dyDescent="0.2">
      <c r="N654" s="56">
        <v>655</v>
      </c>
      <c r="O654" s="191" t="str">
        <f t="shared" si="82"/>
        <v>NL100</v>
      </c>
      <c r="P654" s="57">
        <f t="shared" si="83"/>
        <v>93.32785688207376</v>
      </c>
      <c r="Q654" s="192">
        <f t="shared" si="81"/>
        <v>31346.096887550342</v>
      </c>
      <c r="R654" s="149">
        <f t="shared" si="84"/>
        <v>1222594.9251551661</v>
      </c>
      <c r="S654" s="187">
        <v>45548</v>
      </c>
      <c r="T654" s="149"/>
      <c r="U654" s="191"/>
      <c r="X654" s="149">
        <f t="shared" si="85"/>
        <v>6138</v>
      </c>
      <c r="Y654" s="57">
        <f t="shared" si="86"/>
        <v>-31346.096887550342</v>
      </c>
      <c r="Z654" s="193">
        <f t="shared" si="87"/>
        <v>-1216456.9251551661</v>
      </c>
    </row>
    <row r="655" spans="14:26" x14ac:dyDescent="0.2">
      <c r="N655" s="56">
        <v>656</v>
      </c>
      <c r="O655" s="191" t="str">
        <f t="shared" si="82"/>
        <v>NL100</v>
      </c>
      <c r="P655" s="57">
        <f t="shared" si="83"/>
        <v>93.32785688207376</v>
      </c>
      <c r="Q655" s="192">
        <f t="shared" si="81"/>
        <v>31439.424744432417</v>
      </c>
      <c r="R655" s="149">
        <f t="shared" si="84"/>
        <v>1224461.4822928077</v>
      </c>
      <c r="S655" s="187">
        <v>45549</v>
      </c>
      <c r="T655" s="149"/>
      <c r="U655" s="191"/>
      <c r="X655" s="149">
        <f t="shared" si="85"/>
        <v>6138</v>
      </c>
      <c r="Y655" s="57">
        <f t="shared" si="86"/>
        <v>-31439.424744432417</v>
      </c>
      <c r="Z655" s="193">
        <f t="shared" si="87"/>
        <v>-1218323.4822928077</v>
      </c>
    </row>
    <row r="656" spans="14:26" x14ac:dyDescent="0.2">
      <c r="N656" s="56">
        <v>657</v>
      </c>
      <c r="O656" s="191" t="str">
        <f t="shared" si="82"/>
        <v>NL100</v>
      </c>
      <c r="P656" s="57">
        <f t="shared" si="83"/>
        <v>93.32785688207376</v>
      </c>
      <c r="Q656" s="192">
        <f t="shared" si="81"/>
        <v>31532.752601314492</v>
      </c>
      <c r="R656" s="149">
        <f t="shared" si="84"/>
        <v>1226328.039430449</v>
      </c>
      <c r="S656" s="187">
        <v>45550</v>
      </c>
      <c r="T656" s="149"/>
      <c r="U656" s="191"/>
      <c r="X656" s="149">
        <f t="shared" si="85"/>
        <v>6138</v>
      </c>
      <c r="Y656" s="57">
        <f t="shared" si="86"/>
        <v>-31532.752601314492</v>
      </c>
      <c r="Z656" s="193">
        <f t="shared" si="87"/>
        <v>-1220190.039430449</v>
      </c>
    </row>
    <row r="657" spans="14:26" x14ac:dyDescent="0.2">
      <c r="N657" s="56">
        <v>658</v>
      </c>
      <c r="O657" s="191" t="str">
        <f t="shared" si="82"/>
        <v>NL100</v>
      </c>
      <c r="P657" s="57">
        <f t="shared" si="83"/>
        <v>93.32785688207376</v>
      </c>
      <c r="Q657" s="192">
        <f t="shared" si="81"/>
        <v>31626.080458196568</v>
      </c>
      <c r="R657" s="149">
        <f t="shared" si="84"/>
        <v>1228194.5965680906</v>
      </c>
      <c r="S657" s="187">
        <v>45551</v>
      </c>
      <c r="T657" s="149"/>
      <c r="U657" s="191"/>
      <c r="X657" s="149">
        <f t="shared" si="85"/>
        <v>6138</v>
      </c>
      <c r="Y657" s="57">
        <f t="shared" si="86"/>
        <v>-31626.080458196568</v>
      </c>
      <c r="Z657" s="193">
        <f t="shared" si="87"/>
        <v>-1222056.5965680906</v>
      </c>
    </row>
    <row r="658" spans="14:26" x14ac:dyDescent="0.2">
      <c r="N658" s="56">
        <v>659</v>
      </c>
      <c r="O658" s="191" t="str">
        <f t="shared" si="82"/>
        <v>NL100</v>
      </c>
      <c r="P658" s="57">
        <f t="shared" si="83"/>
        <v>93.32785688207376</v>
      </c>
      <c r="Q658" s="192">
        <f t="shared" si="81"/>
        <v>31719.408315078643</v>
      </c>
      <c r="R658" s="149">
        <f t="shared" si="84"/>
        <v>1230061.153705732</v>
      </c>
      <c r="S658" s="187">
        <v>45552</v>
      </c>
      <c r="T658" s="149"/>
      <c r="U658" s="191"/>
      <c r="X658" s="149">
        <f t="shared" si="85"/>
        <v>6138</v>
      </c>
      <c r="Y658" s="57">
        <f t="shared" si="86"/>
        <v>-31719.408315078643</v>
      </c>
      <c r="Z658" s="193">
        <f t="shared" si="87"/>
        <v>-1223923.153705732</v>
      </c>
    </row>
    <row r="659" spans="14:26" x14ac:dyDescent="0.2">
      <c r="N659" s="56">
        <v>660</v>
      </c>
      <c r="O659" s="191" t="str">
        <f t="shared" si="82"/>
        <v>NL100</v>
      </c>
      <c r="P659" s="57">
        <f t="shared" si="83"/>
        <v>93.32785688207376</v>
      </c>
      <c r="Q659" s="192">
        <f t="shared" ref="Q659:Q722" si="88">Q658+P659</f>
        <v>31812.736171960718</v>
      </c>
      <c r="R659" s="149">
        <f t="shared" si="84"/>
        <v>1231927.7108433736</v>
      </c>
      <c r="S659" s="187">
        <v>45553</v>
      </c>
      <c r="T659" s="149"/>
      <c r="U659" s="191"/>
      <c r="X659" s="149">
        <f t="shared" si="85"/>
        <v>6138</v>
      </c>
      <c r="Y659" s="57">
        <f t="shared" si="86"/>
        <v>-31812.736171960718</v>
      </c>
      <c r="Z659" s="193">
        <f t="shared" si="87"/>
        <v>-1225789.7108433736</v>
      </c>
    </row>
    <row r="660" spans="14:26" x14ac:dyDescent="0.2">
      <c r="N660" s="56">
        <v>661</v>
      </c>
      <c r="O660" s="191" t="str">
        <f t="shared" si="82"/>
        <v>NL100</v>
      </c>
      <c r="P660" s="57">
        <f t="shared" si="83"/>
        <v>93.32785688207376</v>
      </c>
      <c r="Q660" s="192">
        <f t="shared" si="88"/>
        <v>31906.064028842793</v>
      </c>
      <c r="R660" s="149">
        <f t="shared" si="84"/>
        <v>1233794.2679810149</v>
      </c>
      <c r="S660" s="187">
        <v>45554</v>
      </c>
      <c r="T660" s="149"/>
      <c r="U660" s="191"/>
      <c r="X660" s="149">
        <f t="shared" si="85"/>
        <v>6138</v>
      </c>
      <c r="Y660" s="57">
        <f t="shared" si="86"/>
        <v>-31906.064028842793</v>
      </c>
      <c r="Z660" s="193">
        <f t="shared" si="87"/>
        <v>-1227656.2679810149</v>
      </c>
    </row>
    <row r="661" spans="14:26" x14ac:dyDescent="0.2">
      <c r="N661" s="56">
        <v>662</v>
      </c>
      <c r="O661" s="191" t="str">
        <f t="shared" si="82"/>
        <v>NL100</v>
      </c>
      <c r="P661" s="57">
        <f t="shared" si="83"/>
        <v>93.32785688207376</v>
      </c>
      <c r="Q661" s="192">
        <f t="shared" si="88"/>
        <v>31999.391885724868</v>
      </c>
      <c r="R661" s="149">
        <f t="shared" si="84"/>
        <v>1235660.8251186565</v>
      </c>
      <c r="S661" s="187">
        <v>45555</v>
      </c>
      <c r="T661" s="149"/>
      <c r="U661" s="191"/>
      <c r="X661" s="149">
        <f t="shared" si="85"/>
        <v>6138</v>
      </c>
      <c r="Y661" s="57">
        <f t="shared" si="86"/>
        <v>-31999.391885724868</v>
      </c>
      <c r="Z661" s="193">
        <f t="shared" si="87"/>
        <v>-1229522.8251186565</v>
      </c>
    </row>
    <row r="662" spans="14:26" x14ac:dyDescent="0.2">
      <c r="N662" s="56">
        <v>663</v>
      </c>
      <c r="O662" s="191" t="str">
        <f t="shared" si="82"/>
        <v>NL100</v>
      </c>
      <c r="P662" s="57">
        <f t="shared" si="83"/>
        <v>93.32785688207376</v>
      </c>
      <c r="Q662" s="192">
        <f t="shared" si="88"/>
        <v>32092.719742606943</v>
      </c>
      <c r="R662" s="149">
        <f t="shared" si="84"/>
        <v>1237527.3822562979</v>
      </c>
      <c r="S662" s="187">
        <v>45556</v>
      </c>
      <c r="T662" s="149"/>
      <c r="U662" s="191"/>
      <c r="X662" s="149">
        <f t="shared" si="85"/>
        <v>6138</v>
      </c>
      <c r="Y662" s="57">
        <f t="shared" si="86"/>
        <v>-32092.719742606943</v>
      </c>
      <c r="Z662" s="193">
        <f t="shared" si="87"/>
        <v>-1231389.3822562979</v>
      </c>
    </row>
    <row r="663" spans="14:26" x14ac:dyDescent="0.2">
      <c r="N663" s="56">
        <v>664</v>
      </c>
      <c r="O663" s="191" t="str">
        <f t="shared" si="82"/>
        <v>NL100</v>
      </c>
      <c r="P663" s="57">
        <f t="shared" si="83"/>
        <v>93.32785688207376</v>
      </c>
      <c r="Q663" s="192">
        <f t="shared" si="88"/>
        <v>32186.047599489018</v>
      </c>
      <c r="R663" s="149">
        <f t="shared" si="84"/>
        <v>1239393.9393939395</v>
      </c>
      <c r="S663" s="187">
        <v>45557</v>
      </c>
      <c r="T663" s="149"/>
      <c r="U663" s="191"/>
      <c r="X663" s="149">
        <f t="shared" si="85"/>
        <v>6138</v>
      </c>
      <c r="Y663" s="57">
        <f t="shared" si="86"/>
        <v>-32186.047599489018</v>
      </c>
      <c r="Z663" s="193">
        <f t="shared" si="87"/>
        <v>-1233255.9393939395</v>
      </c>
    </row>
    <row r="664" spans="14:26" x14ac:dyDescent="0.2">
      <c r="N664" s="56">
        <v>665</v>
      </c>
      <c r="O664" s="191" t="str">
        <f t="shared" si="82"/>
        <v>NL100</v>
      </c>
      <c r="P664" s="57">
        <f t="shared" si="83"/>
        <v>93.32785688207376</v>
      </c>
      <c r="Q664" s="192">
        <f t="shared" si="88"/>
        <v>32279.375456371094</v>
      </c>
      <c r="R664" s="149">
        <f t="shared" si="84"/>
        <v>1241260.4965315808</v>
      </c>
      <c r="S664" s="187">
        <v>45558</v>
      </c>
      <c r="T664" s="149"/>
      <c r="U664" s="191"/>
      <c r="X664" s="149">
        <f t="shared" si="85"/>
        <v>6138</v>
      </c>
      <c r="Y664" s="57">
        <f t="shared" si="86"/>
        <v>-32279.375456371094</v>
      </c>
      <c r="Z664" s="193">
        <f t="shared" si="87"/>
        <v>-1235122.4965315808</v>
      </c>
    </row>
    <row r="665" spans="14:26" x14ac:dyDescent="0.2">
      <c r="N665" s="56">
        <v>666</v>
      </c>
      <c r="O665" s="191" t="str">
        <f t="shared" si="82"/>
        <v>NL100</v>
      </c>
      <c r="P665" s="57">
        <f t="shared" si="83"/>
        <v>93.32785688207376</v>
      </c>
      <c r="Q665" s="192">
        <f t="shared" si="88"/>
        <v>32372.703313253169</v>
      </c>
      <c r="R665" s="149">
        <f t="shared" si="84"/>
        <v>1243127.0536692224</v>
      </c>
      <c r="S665" s="187">
        <v>45559</v>
      </c>
      <c r="T665" s="149"/>
      <c r="U665" s="191"/>
      <c r="X665" s="149">
        <f t="shared" si="85"/>
        <v>6138</v>
      </c>
      <c r="Y665" s="57">
        <f t="shared" si="86"/>
        <v>-32372.703313253169</v>
      </c>
      <c r="Z665" s="193">
        <f t="shared" si="87"/>
        <v>-1236989.0536692224</v>
      </c>
    </row>
    <row r="666" spans="14:26" x14ac:dyDescent="0.2">
      <c r="N666" s="56">
        <v>667</v>
      </c>
      <c r="O666" s="191" t="str">
        <f t="shared" si="82"/>
        <v>NL100</v>
      </c>
      <c r="P666" s="57">
        <f t="shared" si="83"/>
        <v>93.32785688207376</v>
      </c>
      <c r="Q666" s="192">
        <f t="shared" si="88"/>
        <v>32466.031170135244</v>
      </c>
      <c r="R666" s="149">
        <f t="shared" si="84"/>
        <v>1244993.6108068638</v>
      </c>
      <c r="S666" s="187">
        <v>45560</v>
      </c>
      <c r="T666" s="149"/>
      <c r="U666" s="191"/>
      <c r="X666" s="149">
        <f t="shared" si="85"/>
        <v>6138</v>
      </c>
      <c r="Y666" s="57">
        <f t="shared" si="86"/>
        <v>-32466.031170135244</v>
      </c>
      <c r="Z666" s="193">
        <f t="shared" si="87"/>
        <v>-1238855.6108068638</v>
      </c>
    </row>
    <row r="667" spans="14:26" x14ac:dyDescent="0.2">
      <c r="N667" s="56">
        <v>668</v>
      </c>
      <c r="O667" s="191" t="str">
        <f t="shared" si="82"/>
        <v>NL100</v>
      </c>
      <c r="P667" s="57">
        <f t="shared" si="83"/>
        <v>93.32785688207376</v>
      </c>
      <c r="Q667" s="192">
        <f t="shared" si="88"/>
        <v>32559.359027017319</v>
      </c>
      <c r="R667" s="149">
        <f t="shared" si="84"/>
        <v>1246860.1679445053</v>
      </c>
      <c r="S667" s="187">
        <v>45561</v>
      </c>
      <c r="T667" s="149"/>
      <c r="U667" s="191"/>
      <c r="X667" s="149">
        <f t="shared" si="85"/>
        <v>6138</v>
      </c>
      <c r="Y667" s="57">
        <f t="shared" si="86"/>
        <v>-32559.359027017319</v>
      </c>
      <c r="Z667" s="193">
        <f t="shared" si="87"/>
        <v>-1240722.1679445053</v>
      </c>
    </row>
    <row r="668" spans="14:26" x14ac:dyDescent="0.2">
      <c r="N668" s="56">
        <v>669</v>
      </c>
      <c r="O668" s="191" t="str">
        <f t="shared" si="82"/>
        <v>NL100</v>
      </c>
      <c r="P668" s="57">
        <f t="shared" si="83"/>
        <v>93.32785688207376</v>
      </c>
      <c r="Q668" s="192">
        <f t="shared" si="88"/>
        <v>32652.686883899394</v>
      </c>
      <c r="R668" s="149">
        <f t="shared" si="84"/>
        <v>1248726.7250821467</v>
      </c>
      <c r="S668" s="187">
        <v>45562</v>
      </c>
      <c r="T668" s="149"/>
      <c r="U668" s="191"/>
      <c r="X668" s="149">
        <f t="shared" si="85"/>
        <v>6138</v>
      </c>
      <c r="Y668" s="57">
        <f t="shared" si="86"/>
        <v>-32652.686883899394</v>
      </c>
      <c r="Z668" s="193">
        <f t="shared" si="87"/>
        <v>-1242588.7250821467</v>
      </c>
    </row>
    <row r="669" spans="14:26" x14ac:dyDescent="0.2">
      <c r="N669" s="56">
        <v>670</v>
      </c>
      <c r="O669" s="191" t="str">
        <f t="shared" si="82"/>
        <v>NL100</v>
      </c>
      <c r="P669" s="57">
        <f t="shared" si="83"/>
        <v>93.32785688207376</v>
      </c>
      <c r="Q669" s="192">
        <f t="shared" si="88"/>
        <v>32746.014740781469</v>
      </c>
      <c r="R669" s="149">
        <f t="shared" si="84"/>
        <v>1250593.2822197883</v>
      </c>
      <c r="S669" s="187">
        <v>45563</v>
      </c>
      <c r="T669" s="149"/>
      <c r="U669" s="191"/>
      <c r="X669" s="149">
        <f t="shared" si="85"/>
        <v>6138</v>
      </c>
      <c r="Y669" s="57">
        <f t="shared" si="86"/>
        <v>-32746.014740781469</v>
      </c>
      <c r="Z669" s="193">
        <f t="shared" si="87"/>
        <v>-1244455.2822197883</v>
      </c>
    </row>
    <row r="670" spans="14:26" x14ac:dyDescent="0.2">
      <c r="N670" s="56">
        <v>671</v>
      </c>
      <c r="O670" s="191" t="str">
        <f t="shared" si="82"/>
        <v>NL100</v>
      </c>
      <c r="P670" s="57">
        <f t="shared" si="83"/>
        <v>93.32785688207376</v>
      </c>
      <c r="Q670" s="192">
        <f t="shared" si="88"/>
        <v>32839.342597663541</v>
      </c>
      <c r="R670" s="149">
        <f t="shared" si="84"/>
        <v>1252459.8393574296</v>
      </c>
      <c r="S670" s="187">
        <v>45564</v>
      </c>
      <c r="T670" s="149"/>
      <c r="U670" s="191"/>
      <c r="X670" s="149">
        <f t="shared" si="85"/>
        <v>6138</v>
      </c>
      <c r="Y670" s="57">
        <f t="shared" si="86"/>
        <v>-32839.342597663541</v>
      </c>
      <c r="Z670" s="193">
        <f t="shared" si="87"/>
        <v>-1246321.8393574296</v>
      </c>
    </row>
    <row r="671" spans="14:26" x14ac:dyDescent="0.2">
      <c r="N671" s="56">
        <v>672</v>
      </c>
      <c r="O671" s="191" t="str">
        <f t="shared" si="82"/>
        <v>NL100</v>
      </c>
      <c r="P671" s="57">
        <f t="shared" si="83"/>
        <v>93.32785688207376</v>
      </c>
      <c r="Q671" s="192">
        <f t="shared" si="88"/>
        <v>32932.670454545616</v>
      </c>
      <c r="R671" s="149">
        <f t="shared" si="84"/>
        <v>1254326.3964950712</v>
      </c>
      <c r="S671" s="187">
        <v>45565</v>
      </c>
      <c r="T671" s="149"/>
      <c r="U671" s="191"/>
      <c r="X671" s="149">
        <f t="shared" si="85"/>
        <v>6138</v>
      </c>
      <c r="Y671" s="57">
        <f t="shared" si="86"/>
        <v>-32932.670454545616</v>
      </c>
      <c r="Z671" s="193">
        <f t="shared" si="87"/>
        <v>-1248188.3964950712</v>
      </c>
    </row>
    <row r="672" spans="14:26" x14ac:dyDescent="0.2">
      <c r="N672" s="56">
        <v>673</v>
      </c>
      <c r="O672" s="191" t="str">
        <f t="shared" si="82"/>
        <v>NL100</v>
      </c>
      <c r="P672" s="57">
        <f t="shared" si="83"/>
        <v>93.32785688207376</v>
      </c>
      <c r="Q672" s="192">
        <f t="shared" si="88"/>
        <v>33025.998311427691</v>
      </c>
      <c r="R672" s="149">
        <f t="shared" si="84"/>
        <v>1256192.9536327126</v>
      </c>
      <c r="S672" s="187">
        <v>45566</v>
      </c>
      <c r="T672" s="149"/>
      <c r="U672" s="191"/>
      <c r="X672" s="149">
        <f t="shared" si="85"/>
        <v>6138</v>
      </c>
      <c r="Y672" s="57">
        <f t="shared" si="86"/>
        <v>-33025.998311427691</v>
      </c>
      <c r="Z672" s="193">
        <f t="shared" si="87"/>
        <v>-1250054.9536327126</v>
      </c>
    </row>
    <row r="673" spans="14:26" x14ac:dyDescent="0.2">
      <c r="N673" s="56">
        <v>674</v>
      </c>
      <c r="O673" s="191" t="str">
        <f t="shared" si="82"/>
        <v>NL100</v>
      </c>
      <c r="P673" s="57">
        <f t="shared" si="83"/>
        <v>93.32785688207376</v>
      </c>
      <c r="Q673" s="192">
        <f t="shared" si="88"/>
        <v>33119.326168309766</v>
      </c>
      <c r="R673" s="149">
        <f t="shared" si="84"/>
        <v>1258059.5107703542</v>
      </c>
      <c r="S673" s="187">
        <v>45567</v>
      </c>
      <c r="T673" s="149"/>
      <c r="U673" s="191"/>
      <c r="X673" s="149">
        <f t="shared" si="85"/>
        <v>6138</v>
      </c>
      <c r="Y673" s="57">
        <f t="shared" si="86"/>
        <v>-33119.326168309766</v>
      </c>
      <c r="Z673" s="193">
        <f t="shared" si="87"/>
        <v>-1251921.5107703542</v>
      </c>
    </row>
    <row r="674" spans="14:26" x14ac:dyDescent="0.2">
      <c r="N674" s="56">
        <v>675</v>
      </c>
      <c r="O674" s="191" t="str">
        <f t="shared" si="82"/>
        <v>NL100</v>
      </c>
      <c r="P674" s="57">
        <f t="shared" si="83"/>
        <v>93.32785688207376</v>
      </c>
      <c r="Q674" s="192">
        <f t="shared" si="88"/>
        <v>33212.654025191841</v>
      </c>
      <c r="R674" s="149">
        <f t="shared" si="84"/>
        <v>1259926.0679079955</v>
      </c>
      <c r="S674" s="187">
        <v>45568</v>
      </c>
      <c r="T674" s="149"/>
      <c r="U674" s="191"/>
      <c r="X674" s="149">
        <f t="shared" si="85"/>
        <v>6138</v>
      </c>
      <c r="Y674" s="57">
        <f t="shared" si="86"/>
        <v>-33212.654025191841</v>
      </c>
      <c r="Z674" s="193">
        <f t="shared" si="87"/>
        <v>-1253788.0679079955</v>
      </c>
    </row>
    <row r="675" spans="14:26" x14ac:dyDescent="0.2">
      <c r="N675" s="56">
        <v>676</v>
      </c>
      <c r="O675" s="191" t="str">
        <f t="shared" si="82"/>
        <v>NL100</v>
      </c>
      <c r="P675" s="57">
        <f t="shared" si="83"/>
        <v>93.32785688207376</v>
      </c>
      <c r="Q675" s="192">
        <f t="shared" si="88"/>
        <v>33305.981882073916</v>
      </c>
      <c r="R675" s="149">
        <f t="shared" si="84"/>
        <v>1261792.6250456371</v>
      </c>
      <c r="S675" s="187">
        <v>45569</v>
      </c>
      <c r="T675" s="149"/>
      <c r="U675" s="191"/>
      <c r="X675" s="149">
        <f t="shared" si="85"/>
        <v>6138</v>
      </c>
      <c r="Y675" s="57">
        <f t="shared" si="86"/>
        <v>-33305.981882073916</v>
      </c>
      <c r="Z675" s="193">
        <f t="shared" si="87"/>
        <v>-1255654.6250456371</v>
      </c>
    </row>
    <row r="676" spans="14:26" x14ac:dyDescent="0.2">
      <c r="N676" s="56">
        <v>677</v>
      </c>
      <c r="O676" s="191" t="str">
        <f t="shared" si="82"/>
        <v>NL100</v>
      </c>
      <c r="P676" s="57">
        <f t="shared" si="83"/>
        <v>93.32785688207376</v>
      </c>
      <c r="Q676" s="192">
        <f t="shared" si="88"/>
        <v>33399.309738955992</v>
      </c>
      <c r="R676" s="149">
        <f t="shared" si="84"/>
        <v>1263659.1821832785</v>
      </c>
      <c r="S676" s="187">
        <v>45570</v>
      </c>
      <c r="T676" s="149"/>
      <c r="U676" s="191"/>
      <c r="X676" s="149">
        <f t="shared" si="85"/>
        <v>6138</v>
      </c>
      <c r="Y676" s="57">
        <f t="shared" si="86"/>
        <v>-33399.309738955992</v>
      </c>
      <c r="Z676" s="193">
        <f t="shared" si="87"/>
        <v>-1257521.1821832785</v>
      </c>
    </row>
    <row r="677" spans="14:26" x14ac:dyDescent="0.2">
      <c r="N677" s="56">
        <v>678</v>
      </c>
      <c r="O677" s="191" t="str">
        <f t="shared" si="82"/>
        <v>NL100</v>
      </c>
      <c r="P677" s="57">
        <f t="shared" si="83"/>
        <v>93.32785688207376</v>
      </c>
      <c r="Q677" s="192">
        <f t="shared" si="88"/>
        <v>33492.637595838067</v>
      </c>
      <c r="R677" s="149">
        <f t="shared" si="84"/>
        <v>1265525.7393209201</v>
      </c>
      <c r="S677" s="187">
        <v>45571</v>
      </c>
      <c r="T677" s="149"/>
      <c r="U677" s="191"/>
      <c r="X677" s="149">
        <f t="shared" si="85"/>
        <v>6138</v>
      </c>
      <c r="Y677" s="57">
        <f t="shared" si="86"/>
        <v>-33492.637595838067</v>
      </c>
      <c r="Z677" s="193">
        <f t="shared" si="87"/>
        <v>-1259387.7393209201</v>
      </c>
    </row>
    <row r="678" spans="14:26" x14ac:dyDescent="0.2">
      <c r="N678" s="56">
        <v>679</v>
      </c>
      <c r="O678" s="191" t="str">
        <f t="shared" si="82"/>
        <v>NL100</v>
      </c>
      <c r="P678" s="57">
        <f t="shared" si="83"/>
        <v>93.32785688207376</v>
      </c>
      <c r="Q678" s="192">
        <f t="shared" si="88"/>
        <v>33585.965452720142</v>
      </c>
      <c r="R678" s="149">
        <f t="shared" si="84"/>
        <v>1267392.2964585614</v>
      </c>
      <c r="S678" s="187">
        <v>45572</v>
      </c>
      <c r="T678" s="149"/>
      <c r="U678" s="191"/>
      <c r="X678" s="149">
        <f t="shared" si="85"/>
        <v>6138</v>
      </c>
      <c r="Y678" s="57">
        <f t="shared" si="86"/>
        <v>-33585.965452720142</v>
      </c>
      <c r="Z678" s="193">
        <f t="shared" si="87"/>
        <v>-1261254.2964585614</v>
      </c>
    </row>
    <row r="679" spans="14:26" x14ac:dyDescent="0.2">
      <c r="N679" s="56">
        <v>680</v>
      </c>
      <c r="O679" s="191" t="str">
        <f t="shared" si="82"/>
        <v>NL100</v>
      </c>
      <c r="P679" s="57">
        <f t="shared" si="83"/>
        <v>93.32785688207376</v>
      </c>
      <c r="Q679" s="192">
        <f t="shared" si="88"/>
        <v>33679.293309602217</v>
      </c>
      <c r="R679" s="149">
        <f t="shared" si="84"/>
        <v>1269258.853596203</v>
      </c>
      <c r="S679" s="187">
        <v>45573</v>
      </c>
      <c r="T679" s="149"/>
      <c r="U679" s="191"/>
      <c r="X679" s="149">
        <f t="shared" si="85"/>
        <v>6138</v>
      </c>
      <c r="Y679" s="57">
        <f t="shared" si="86"/>
        <v>-33679.293309602217</v>
      </c>
      <c r="Z679" s="193">
        <f t="shared" si="87"/>
        <v>-1263120.853596203</v>
      </c>
    </row>
    <row r="680" spans="14:26" x14ac:dyDescent="0.2">
      <c r="N680" s="56">
        <v>681</v>
      </c>
      <c r="O680" s="191" t="str">
        <f t="shared" si="82"/>
        <v>NL100</v>
      </c>
      <c r="P680" s="57">
        <f t="shared" si="83"/>
        <v>93.32785688207376</v>
      </c>
      <c r="Q680" s="192">
        <f t="shared" si="88"/>
        <v>33772.621166484292</v>
      </c>
      <c r="R680" s="149">
        <f t="shared" si="84"/>
        <v>1271125.4107338444</v>
      </c>
      <c r="S680" s="187">
        <v>45574</v>
      </c>
      <c r="T680" s="149"/>
      <c r="U680" s="191"/>
      <c r="X680" s="149">
        <f t="shared" si="85"/>
        <v>6138</v>
      </c>
      <c r="Y680" s="57">
        <f t="shared" si="86"/>
        <v>-33772.621166484292</v>
      </c>
      <c r="Z680" s="193">
        <f t="shared" si="87"/>
        <v>-1264987.4107338444</v>
      </c>
    </row>
    <row r="681" spans="14:26" x14ac:dyDescent="0.2">
      <c r="N681" s="56">
        <v>682</v>
      </c>
      <c r="O681" s="191" t="str">
        <f t="shared" si="82"/>
        <v>NL100</v>
      </c>
      <c r="P681" s="57">
        <f t="shared" si="83"/>
        <v>93.32785688207376</v>
      </c>
      <c r="Q681" s="192">
        <f t="shared" si="88"/>
        <v>33865.949023366367</v>
      </c>
      <c r="R681" s="149">
        <f t="shared" si="84"/>
        <v>1272991.967871486</v>
      </c>
      <c r="S681" s="187">
        <v>45575</v>
      </c>
      <c r="T681" s="149"/>
      <c r="U681" s="191"/>
      <c r="X681" s="149">
        <f t="shared" si="85"/>
        <v>6138</v>
      </c>
      <c r="Y681" s="57">
        <f t="shared" si="86"/>
        <v>-33865.949023366367</v>
      </c>
      <c r="Z681" s="193">
        <f t="shared" si="87"/>
        <v>-1266853.967871486</v>
      </c>
    </row>
    <row r="682" spans="14:26" x14ac:dyDescent="0.2">
      <c r="N682" s="56">
        <v>683</v>
      </c>
      <c r="O682" s="191" t="str">
        <f t="shared" si="82"/>
        <v>NL100</v>
      </c>
      <c r="P682" s="57">
        <f t="shared" si="83"/>
        <v>93.32785688207376</v>
      </c>
      <c r="Q682" s="192">
        <f t="shared" si="88"/>
        <v>33959.276880248442</v>
      </c>
      <c r="R682" s="149">
        <f t="shared" si="84"/>
        <v>1274858.5250091276</v>
      </c>
      <c r="S682" s="187">
        <v>45576</v>
      </c>
      <c r="T682" s="149"/>
      <c r="U682" s="191"/>
      <c r="X682" s="149">
        <f t="shared" si="85"/>
        <v>6138</v>
      </c>
      <c r="Y682" s="57">
        <f t="shared" si="86"/>
        <v>-33959.276880248442</v>
      </c>
      <c r="Z682" s="193">
        <f t="shared" si="87"/>
        <v>-1268720.5250091276</v>
      </c>
    </row>
    <row r="683" spans="14:26" x14ac:dyDescent="0.2">
      <c r="N683" s="56">
        <v>684</v>
      </c>
      <c r="O683" s="191" t="str">
        <f t="shared" si="82"/>
        <v>NL100</v>
      </c>
      <c r="P683" s="57">
        <f t="shared" si="83"/>
        <v>93.32785688207376</v>
      </c>
      <c r="Q683" s="192">
        <f t="shared" si="88"/>
        <v>34052.604737130518</v>
      </c>
      <c r="R683" s="149">
        <f t="shared" si="84"/>
        <v>1276725.0821467689</v>
      </c>
      <c r="S683" s="187">
        <v>45577</v>
      </c>
      <c r="T683" s="149"/>
      <c r="U683" s="191"/>
      <c r="X683" s="149">
        <f t="shared" si="85"/>
        <v>6138</v>
      </c>
      <c r="Y683" s="57">
        <f t="shared" si="86"/>
        <v>-34052.604737130518</v>
      </c>
      <c r="Z683" s="193">
        <f t="shared" si="87"/>
        <v>-1270587.0821467689</v>
      </c>
    </row>
    <row r="684" spans="14:26" x14ac:dyDescent="0.2">
      <c r="N684" s="56">
        <v>685</v>
      </c>
      <c r="O684" s="191" t="str">
        <f t="shared" si="82"/>
        <v>NL100</v>
      </c>
      <c r="P684" s="57">
        <f t="shared" si="83"/>
        <v>93.32785688207376</v>
      </c>
      <c r="Q684" s="192">
        <f t="shared" si="88"/>
        <v>34145.932594012593</v>
      </c>
      <c r="R684" s="149">
        <f t="shared" si="84"/>
        <v>1278591.6392844105</v>
      </c>
      <c r="S684" s="187">
        <v>45578</v>
      </c>
      <c r="T684" s="149"/>
      <c r="U684" s="191"/>
      <c r="X684" s="149">
        <f t="shared" si="85"/>
        <v>6138</v>
      </c>
      <c r="Y684" s="57">
        <f t="shared" si="86"/>
        <v>-34145.932594012593</v>
      </c>
      <c r="Z684" s="193">
        <f t="shared" si="87"/>
        <v>-1272453.6392844105</v>
      </c>
    </row>
    <row r="685" spans="14:26" x14ac:dyDescent="0.2">
      <c r="N685" s="56">
        <v>686</v>
      </c>
      <c r="O685" s="191" t="str">
        <f t="shared" si="82"/>
        <v>NL100</v>
      </c>
      <c r="P685" s="57">
        <f t="shared" si="83"/>
        <v>93.32785688207376</v>
      </c>
      <c r="Q685" s="192">
        <f t="shared" si="88"/>
        <v>34239.260450894668</v>
      </c>
      <c r="R685" s="149">
        <f t="shared" si="84"/>
        <v>1280458.1964220519</v>
      </c>
      <c r="S685" s="187">
        <v>45579</v>
      </c>
      <c r="T685" s="149"/>
      <c r="U685" s="191"/>
      <c r="X685" s="149">
        <f t="shared" si="85"/>
        <v>6138</v>
      </c>
      <c r="Y685" s="57">
        <f t="shared" si="86"/>
        <v>-34239.260450894668</v>
      </c>
      <c r="Z685" s="193">
        <f t="shared" si="87"/>
        <v>-1274320.1964220519</v>
      </c>
    </row>
    <row r="686" spans="14:26" x14ac:dyDescent="0.2">
      <c r="N686" s="56">
        <v>687</v>
      </c>
      <c r="O686" s="191" t="str">
        <f t="shared" si="82"/>
        <v>NL100</v>
      </c>
      <c r="P686" s="57">
        <f t="shared" si="83"/>
        <v>93.32785688207376</v>
      </c>
      <c r="Q686" s="192">
        <f t="shared" si="88"/>
        <v>34332.588307776743</v>
      </c>
      <c r="R686" s="149">
        <f t="shared" si="84"/>
        <v>1282324.7535596935</v>
      </c>
      <c r="S686" s="187">
        <v>45580</v>
      </c>
      <c r="T686" s="149"/>
      <c r="U686" s="191"/>
      <c r="X686" s="149">
        <f t="shared" si="85"/>
        <v>6138</v>
      </c>
      <c r="Y686" s="57">
        <f t="shared" si="86"/>
        <v>-34332.588307776743</v>
      </c>
      <c r="Z686" s="193">
        <f t="shared" si="87"/>
        <v>-1276186.7535596935</v>
      </c>
    </row>
    <row r="687" spans="14:26" x14ac:dyDescent="0.2">
      <c r="N687" s="56">
        <v>688</v>
      </c>
      <c r="O687" s="191" t="str">
        <f t="shared" si="82"/>
        <v>NL100</v>
      </c>
      <c r="P687" s="57">
        <f t="shared" si="83"/>
        <v>93.32785688207376</v>
      </c>
      <c r="Q687" s="192">
        <f t="shared" si="88"/>
        <v>34425.916164658818</v>
      </c>
      <c r="R687" s="149">
        <f t="shared" si="84"/>
        <v>1284191.3106973348</v>
      </c>
      <c r="S687" s="187">
        <v>45581</v>
      </c>
      <c r="T687" s="149"/>
      <c r="U687" s="191"/>
      <c r="X687" s="149">
        <f t="shared" si="85"/>
        <v>6138</v>
      </c>
      <c r="Y687" s="57">
        <f t="shared" si="86"/>
        <v>-34425.916164658818</v>
      </c>
      <c r="Z687" s="193">
        <f t="shared" si="87"/>
        <v>-1278053.3106973348</v>
      </c>
    </row>
    <row r="688" spans="14:26" x14ac:dyDescent="0.2">
      <c r="N688" s="56">
        <v>689</v>
      </c>
      <c r="O688" s="191" t="str">
        <f t="shared" si="82"/>
        <v>NL100</v>
      </c>
      <c r="P688" s="57">
        <f t="shared" si="83"/>
        <v>93.32785688207376</v>
      </c>
      <c r="Q688" s="192">
        <f t="shared" si="88"/>
        <v>34519.244021540893</v>
      </c>
      <c r="R688" s="149">
        <f t="shared" si="84"/>
        <v>1286057.8678349764</v>
      </c>
      <c r="S688" s="187">
        <v>45582</v>
      </c>
      <c r="T688" s="149"/>
      <c r="U688" s="191"/>
      <c r="X688" s="149">
        <f t="shared" si="85"/>
        <v>6138</v>
      </c>
      <c r="Y688" s="57">
        <f t="shared" si="86"/>
        <v>-34519.244021540893</v>
      </c>
      <c r="Z688" s="193">
        <f t="shared" si="87"/>
        <v>-1279919.8678349764</v>
      </c>
    </row>
    <row r="689" spans="14:26" x14ac:dyDescent="0.2">
      <c r="N689" s="56">
        <v>690</v>
      </c>
      <c r="O689" s="191" t="str">
        <f t="shared" si="82"/>
        <v>NL100</v>
      </c>
      <c r="P689" s="57">
        <f t="shared" si="83"/>
        <v>93.32785688207376</v>
      </c>
      <c r="Q689" s="192">
        <f t="shared" si="88"/>
        <v>34612.571878422968</v>
      </c>
      <c r="R689" s="149">
        <f t="shared" si="84"/>
        <v>1287924.4249726178</v>
      </c>
      <c r="S689" s="187">
        <v>45583</v>
      </c>
      <c r="T689" s="149"/>
      <c r="U689" s="191"/>
      <c r="X689" s="149">
        <f t="shared" si="85"/>
        <v>6138</v>
      </c>
      <c r="Y689" s="57">
        <f t="shared" si="86"/>
        <v>-34612.571878422968</v>
      </c>
      <c r="Z689" s="193">
        <f t="shared" si="87"/>
        <v>-1281786.4249726178</v>
      </c>
    </row>
    <row r="690" spans="14:26" x14ac:dyDescent="0.2">
      <c r="N690" s="56">
        <v>691</v>
      </c>
      <c r="O690" s="191" t="str">
        <f t="shared" si="82"/>
        <v>NL100</v>
      </c>
      <c r="P690" s="57">
        <f t="shared" si="83"/>
        <v>93.32785688207376</v>
      </c>
      <c r="Q690" s="192">
        <f t="shared" si="88"/>
        <v>34705.899735305044</v>
      </c>
      <c r="R690" s="149">
        <f t="shared" si="84"/>
        <v>1289790.9821102594</v>
      </c>
      <c r="S690" s="187">
        <v>45584</v>
      </c>
      <c r="T690" s="149"/>
      <c r="U690" s="191"/>
      <c r="X690" s="149">
        <f t="shared" si="85"/>
        <v>6138</v>
      </c>
      <c r="Y690" s="57">
        <f t="shared" si="86"/>
        <v>-34705.899735305044</v>
      </c>
      <c r="Z690" s="193">
        <f t="shared" si="87"/>
        <v>-1283652.9821102594</v>
      </c>
    </row>
    <row r="691" spans="14:26" x14ac:dyDescent="0.2">
      <c r="N691" s="56">
        <v>692</v>
      </c>
      <c r="O691" s="191" t="str">
        <f t="shared" si="82"/>
        <v>NL100</v>
      </c>
      <c r="P691" s="57">
        <f t="shared" si="83"/>
        <v>93.32785688207376</v>
      </c>
      <c r="Q691" s="192">
        <f t="shared" si="88"/>
        <v>34799.227592187119</v>
      </c>
      <c r="R691" s="149">
        <f t="shared" si="84"/>
        <v>1291657.5392479007</v>
      </c>
      <c r="S691" s="187">
        <v>45585</v>
      </c>
      <c r="T691" s="149"/>
      <c r="U691" s="191"/>
      <c r="X691" s="149">
        <f t="shared" si="85"/>
        <v>6138</v>
      </c>
      <c r="Y691" s="57">
        <f t="shared" si="86"/>
        <v>-34799.227592187119</v>
      </c>
      <c r="Z691" s="193">
        <f t="shared" si="87"/>
        <v>-1285519.5392479007</v>
      </c>
    </row>
    <row r="692" spans="14:26" x14ac:dyDescent="0.2">
      <c r="N692" s="56">
        <v>693</v>
      </c>
      <c r="O692" s="191" t="str">
        <f t="shared" si="82"/>
        <v>NL100</v>
      </c>
      <c r="P692" s="57">
        <f t="shared" si="83"/>
        <v>93.32785688207376</v>
      </c>
      <c r="Q692" s="192">
        <f t="shared" si="88"/>
        <v>34892.555449069194</v>
      </c>
      <c r="R692" s="149">
        <f t="shared" si="84"/>
        <v>1293524.0963855423</v>
      </c>
      <c r="S692" s="187">
        <v>45586</v>
      </c>
      <c r="T692" s="149"/>
      <c r="U692" s="191"/>
      <c r="X692" s="149">
        <f t="shared" si="85"/>
        <v>6138</v>
      </c>
      <c r="Y692" s="57">
        <f t="shared" si="86"/>
        <v>-34892.555449069194</v>
      </c>
      <c r="Z692" s="193">
        <f t="shared" si="87"/>
        <v>-1287386.0963855423</v>
      </c>
    </row>
    <row r="693" spans="14:26" x14ac:dyDescent="0.2">
      <c r="N693" s="56">
        <v>694</v>
      </c>
      <c r="O693" s="191" t="str">
        <f t="shared" si="82"/>
        <v>NL100</v>
      </c>
      <c r="P693" s="57">
        <f t="shared" si="83"/>
        <v>93.32785688207376</v>
      </c>
      <c r="Q693" s="192">
        <f t="shared" si="88"/>
        <v>34985.883305951269</v>
      </c>
      <c r="R693" s="149">
        <f t="shared" si="84"/>
        <v>1295390.6535231837</v>
      </c>
      <c r="S693" s="187">
        <v>45587</v>
      </c>
      <c r="T693" s="149"/>
      <c r="U693" s="191"/>
      <c r="X693" s="149">
        <f t="shared" si="85"/>
        <v>6138</v>
      </c>
      <c r="Y693" s="57">
        <f t="shared" si="86"/>
        <v>-34985.883305951269</v>
      </c>
      <c r="Z693" s="193">
        <f t="shared" si="87"/>
        <v>-1289252.6535231837</v>
      </c>
    </row>
    <row r="694" spans="14:26" x14ac:dyDescent="0.2">
      <c r="N694" s="56">
        <v>695</v>
      </c>
      <c r="O694" s="191" t="str">
        <f t="shared" si="82"/>
        <v>NL100</v>
      </c>
      <c r="P694" s="57">
        <f t="shared" si="83"/>
        <v>93.32785688207376</v>
      </c>
      <c r="Q694" s="192">
        <f t="shared" si="88"/>
        <v>35079.211162833344</v>
      </c>
      <c r="R694" s="149">
        <f t="shared" si="84"/>
        <v>1297257.2106608253</v>
      </c>
      <c r="S694" s="187">
        <v>45588</v>
      </c>
      <c r="T694" s="149"/>
      <c r="U694" s="191"/>
      <c r="X694" s="149">
        <f t="shared" si="85"/>
        <v>6138</v>
      </c>
      <c r="Y694" s="57">
        <f t="shared" si="86"/>
        <v>-35079.211162833344</v>
      </c>
      <c r="Z694" s="193">
        <f t="shared" si="87"/>
        <v>-1291119.2106608253</v>
      </c>
    </row>
    <row r="695" spans="14:26" x14ac:dyDescent="0.2">
      <c r="N695" s="56">
        <v>696</v>
      </c>
      <c r="O695" s="191" t="str">
        <f t="shared" si="82"/>
        <v>NL100</v>
      </c>
      <c r="P695" s="57">
        <f t="shared" si="83"/>
        <v>93.32785688207376</v>
      </c>
      <c r="Q695" s="192">
        <f t="shared" si="88"/>
        <v>35172.539019715419</v>
      </c>
      <c r="R695" s="149">
        <f t="shared" si="84"/>
        <v>1299123.7677984666</v>
      </c>
      <c r="S695" s="187">
        <v>45589</v>
      </c>
      <c r="T695" s="149"/>
      <c r="U695" s="191"/>
      <c r="X695" s="149">
        <f t="shared" si="85"/>
        <v>6138</v>
      </c>
      <c r="Y695" s="57">
        <f t="shared" si="86"/>
        <v>-35172.539019715419</v>
      </c>
      <c r="Z695" s="193">
        <f t="shared" si="87"/>
        <v>-1292985.7677984666</v>
      </c>
    </row>
    <row r="696" spans="14:26" x14ac:dyDescent="0.2">
      <c r="N696" s="56">
        <v>697</v>
      </c>
      <c r="O696" s="191" t="str">
        <f t="shared" si="82"/>
        <v>NL100</v>
      </c>
      <c r="P696" s="57">
        <f t="shared" si="83"/>
        <v>93.32785688207376</v>
      </c>
      <c r="Q696" s="192">
        <f t="shared" si="88"/>
        <v>35265.866876597494</v>
      </c>
      <c r="R696" s="149">
        <f t="shared" si="84"/>
        <v>1300990.3249361082</v>
      </c>
      <c r="S696" s="187">
        <v>45590</v>
      </c>
      <c r="T696" s="149"/>
      <c r="U696" s="191"/>
      <c r="X696" s="149">
        <f t="shared" si="85"/>
        <v>6138</v>
      </c>
      <c r="Y696" s="57">
        <f t="shared" si="86"/>
        <v>-35265.866876597494</v>
      </c>
      <c r="Z696" s="193">
        <f t="shared" si="87"/>
        <v>-1294852.3249361082</v>
      </c>
    </row>
    <row r="697" spans="14:26" x14ac:dyDescent="0.2">
      <c r="N697" s="56">
        <v>698</v>
      </c>
      <c r="O697" s="191" t="str">
        <f t="shared" si="82"/>
        <v>NL100</v>
      </c>
      <c r="P697" s="57">
        <f t="shared" si="83"/>
        <v>93.32785688207376</v>
      </c>
      <c r="Q697" s="192">
        <f t="shared" si="88"/>
        <v>35359.19473347957</v>
      </c>
      <c r="R697" s="149">
        <f t="shared" si="84"/>
        <v>1302856.8820737496</v>
      </c>
      <c r="S697" s="187">
        <v>45591</v>
      </c>
      <c r="T697" s="149"/>
      <c r="U697" s="191"/>
      <c r="X697" s="149">
        <f t="shared" si="85"/>
        <v>6138</v>
      </c>
      <c r="Y697" s="57">
        <f t="shared" si="86"/>
        <v>-35359.19473347957</v>
      </c>
      <c r="Z697" s="193">
        <f t="shared" si="87"/>
        <v>-1296718.8820737496</v>
      </c>
    </row>
    <row r="698" spans="14:26" x14ac:dyDescent="0.2">
      <c r="N698" s="56">
        <v>699</v>
      </c>
      <c r="O698" s="191" t="str">
        <f t="shared" si="82"/>
        <v>NL100</v>
      </c>
      <c r="P698" s="57">
        <f t="shared" si="83"/>
        <v>93.32785688207376</v>
      </c>
      <c r="Q698" s="192">
        <f t="shared" si="88"/>
        <v>35452.522590361645</v>
      </c>
      <c r="R698" s="149">
        <f t="shared" si="84"/>
        <v>1304723.4392113911</v>
      </c>
      <c r="S698" s="187">
        <v>45592</v>
      </c>
      <c r="T698" s="149"/>
      <c r="U698" s="191"/>
      <c r="X698" s="149">
        <f t="shared" si="85"/>
        <v>6138</v>
      </c>
      <c r="Y698" s="57">
        <f t="shared" si="86"/>
        <v>-35452.522590361645</v>
      </c>
      <c r="Z698" s="193">
        <f t="shared" si="87"/>
        <v>-1298585.4392113911</v>
      </c>
    </row>
    <row r="699" spans="14:26" x14ac:dyDescent="0.2">
      <c r="N699" s="56">
        <v>700</v>
      </c>
      <c r="O699" s="191" t="str">
        <f t="shared" si="82"/>
        <v>NL100</v>
      </c>
      <c r="P699" s="57">
        <f t="shared" si="83"/>
        <v>93.32785688207376</v>
      </c>
      <c r="Q699" s="192">
        <f t="shared" si="88"/>
        <v>35545.85044724372</v>
      </c>
      <c r="R699" s="149">
        <f t="shared" si="84"/>
        <v>1306589.9963490325</v>
      </c>
      <c r="S699" s="187">
        <v>45593</v>
      </c>
      <c r="T699" s="149"/>
      <c r="U699" s="191"/>
      <c r="X699" s="149">
        <f t="shared" si="85"/>
        <v>6138</v>
      </c>
      <c r="Y699" s="57">
        <f t="shared" si="86"/>
        <v>-35545.85044724372</v>
      </c>
      <c r="Z699" s="193">
        <f t="shared" si="87"/>
        <v>-1300451.9963490325</v>
      </c>
    </row>
    <row r="700" spans="14:26" x14ac:dyDescent="0.2">
      <c r="N700" s="56">
        <v>701</v>
      </c>
      <c r="O700" s="191" t="str">
        <f t="shared" si="82"/>
        <v>NL100</v>
      </c>
      <c r="P700" s="57">
        <f t="shared" si="83"/>
        <v>93.32785688207376</v>
      </c>
      <c r="Q700" s="192">
        <f t="shared" si="88"/>
        <v>35639.178304125795</v>
      </c>
      <c r="R700" s="149">
        <f t="shared" si="84"/>
        <v>1308456.5534866741</v>
      </c>
      <c r="S700" s="187">
        <v>45594</v>
      </c>
      <c r="T700" s="149"/>
      <c r="U700" s="191"/>
      <c r="X700" s="149">
        <f t="shared" si="85"/>
        <v>6138</v>
      </c>
      <c r="Y700" s="57">
        <f t="shared" si="86"/>
        <v>-35639.178304125795</v>
      </c>
      <c r="Z700" s="193">
        <f t="shared" si="87"/>
        <v>-1302318.5534866741</v>
      </c>
    </row>
    <row r="701" spans="14:26" x14ac:dyDescent="0.2">
      <c r="N701" s="56">
        <v>702</v>
      </c>
      <c r="O701" s="191" t="str">
        <f t="shared" si="82"/>
        <v>NL100</v>
      </c>
      <c r="P701" s="57">
        <f t="shared" si="83"/>
        <v>93.32785688207376</v>
      </c>
      <c r="Q701" s="192">
        <f t="shared" si="88"/>
        <v>35732.50616100787</v>
      </c>
      <c r="R701" s="149">
        <f t="shared" si="84"/>
        <v>1310323.1106243154</v>
      </c>
      <c r="S701" s="187">
        <v>45595</v>
      </c>
      <c r="T701" s="149"/>
      <c r="U701" s="191"/>
      <c r="X701" s="149">
        <f t="shared" si="85"/>
        <v>6138</v>
      </c>
      <c r="Y701" s="57">
        <f t="shared" si="86"/>
        <v>-35732.50616100787</v>
      </c>
      <c r="Z701" s="193">
        <f t="shared" si="87"/>
        <v>-1304185.1106243154</v>
      </c>
    </row>
    <row r="702" spans="14:26" x14ac:dyDescent="0.2">
      <c r="N702" s="56">
        <v>703</v>
      </c>
      <c r="O702" s="191" t="str">
        <f t="shared" si="82"/>
        <v>NL100</v>
      </c>
      <c r="P702" s="57">
        <f t="shared" si="83"/>
        <v>93.32785688207376</v>
      </c>
      <c r="Q702" s="192">
        <f t="shared" si="88"/>
        <v>35825.834017889945</v>
      </c>
      <c r="R702" s="149">
        <f t="shared" si="84"/>
        <v>1312189.667761957</v>
      </c>
      <c r="S702" s="187">
        <v>45596</v>
      </c>
      <c r="T702" s="149"/>
      <c r="U702" s="191"/>
      <c r="X702" s="149">
        <f t="shared" si="85"/>
        <v>6138</v>
      </c>
      <c r="Y702" s="57">
        <f t="shared" si="86"/>
        <v>-35825.834017889945</v>
      </c>
      <c r="Z702" s="193">
        <f t="shared" si="87"/>
        <v>-1306051.667761957</v>
      </c>
    </row>
    <row r="703" spans="14:26" x14ac:dyDescent="0.2">
      <c r="N703" s="56">
        <v>704</v>
      </c>
      <c r="O703" s="191" t="str">
        <f t="shared" si="82"/>
        <v>NL100</v>
      </c>
      <c r="P703" s="57">
        <f t="shared" si="83"/>
        <v>93.32785688207376</v>
      </c>
      <c r="Q703" s="192">
        <f t="shared" si="88"/>
        <v>35919.16187477202</v>
      </c>
      <c r="R703" s="149">
        <f t="shared" si="84"/>
        <v>1314056.2248995984</v>
      </c>
      <c r="S703" s="187">
        <v>45597</v>
      </c>
      <c r="T703" s="149"/>
      <c r="U703" s="191"/>
      <c r="X703" s="149">
        <f t="shared" si="85"/>
        <v>6138</v>
      </c>
      <c r="Y703" s="57">
        <f t="shared" si="86"/>
        <v>-35919.16187477202</v>
      </c>
      <c r="Z703" s="193">
        <f t="shared" si="87"/>
        <v>-1307918.2248995984</v>
      </c>
    </row>
    <row r="704" spans="14:26" x14ac:dyDescent="0.2">
      <c r="N704" s="56">
        <v>705</v>
      </c>
      <c r="O704" s="191" t="str">
        <f t="shared" ref="O704:O767" si="89">IF(N704&lt;$K$3,$A$3,IF(AND(N704&gt;$K$3,N704&lt;$K$4),$A$4,IF(AND(N704&gt;$K$4,N704&lt;$K$5),$A$5,IF(AND(N704&gt;$K$5,N704&lt;$K$6),$A$6,IF(AND(N704&gt;$K$6,N704&lt;$K$7),$A$7,IF(AND(N704&gt;$K$7,N704&lt;$K$8),$A$8,IF(AND(N704&gt;$K$8,N704&lt;$K$9),$A$9)))))))</f>
        <v>NL100</v>
      </c>
      <c r="P704" s="57">
        <f t="shared" si="83"/>
        <v>93.32785688207376</v>
      </c>
      <c r="Q704" s="192">
        <f t="shared" si="88"/>
        <v>36012.489731654096</v>
      </c>
      <c r="R704" s="149">
        <f t="shared" si="84"/>
        <v>1315922.78203724</v>
      </c>
      <c r="S704" s="187">
        <v>45598</v>
      </c>
      <c r="T704" s="149"/>
      <c r="U704" s="191"/>
      <c r="X704" s="149">
        <f t="shared" si="85"/>
        <v>6138</v>
      </c>
      <c r="Y704" s="57">
        <f t="shared" si="86"/>
        <v>-36012.489731654096</v>
      </c>
      <c r="Z704" s="193">
        <f t="shared" si="87"/>
        <v>-1309784.78203724</v>
      </c>
    </row>
    <row r="705" spans="14:26" x14ac:dyDescent="0.2">
      <c r="N705" s="56">
        <v>706</v>
      </c>
      <c r="O705" s="191" t="str">
        <f t="shared" si="89"/>
        <v>NL100</v>
      </c>
      <c r="P705" s="57">
        <f t="shared" ref="P705:P768" si="90">VLOOKUP(O705,$A$3:$L$9,12,0)</f>
        <v>93.32785688207376</v>
      </c>
      <c r="Q705" s="192">
        <f t="shared" si="88"/>
        <v>36105.817588536171</v>
      </c>
      <c r="R705" s="149">
        <f t="shared" si="84"/>
        <v>1317789.3391748813</v>
      </c>
      <c r="S705" s="187">
        <v>45599</v>
      </c>
      <c r="T705" s="149"/>
      <c r="U705" s="191"/>
      <c r="X705" s="149">
        <f t="shared" si="85"/>
        <v>6138</v>
      </c>
      <c r="Y705" s="57">
        <f t="shared" si="86"/>
        <v>-36105.817588536171</v>
      </c>
      <c r="Z705" s="193">
        <f t="shared" si="87"/>
        <v>-1311651.3391748813</v>
      </c>
    </row>
    <row r="706" spans="14:26" x14ac:dyDescent="0.2">
      <c r="N706" s="56">
        <v>707</v>
      </c>
      <c r="O706" s="191" t="str">
        <f t="shared" si="89"/>
        <v>NL100</v>
      </c>
      <c r="P706" s="57">
        <f t="shared" si="90"/>
        <v>93.32785688207376</v>
      </c>
      <c r="Q706" s="192">
        <f t="shared" si="88"/>
        <v>36199.145445418246</v>
      </c>
      <c r="R706" s="149">
        <f t="shared" ref="R706:R769" si="91">$C$25*N706</f>
        <v>1319655.8963125229</v>
      </c>
      <c r="S706" s="187">
        <v>45600</v>
      </c>
      <c r="T706" s="149"/>
      <c r="U706" s="191"/>
      <c r="X706" s="149">
        <f t="shared" si="85"/>
        <v>6138</v>
      </c>
      <c r="Y706" s="57">
        <f t="shared" si="86"/>
        <v>-36199.145445418246</v>
      </c>
      <c r="Z706" s="193">
        <f t="shared" si="87"/>
        <v>-1313517.8963125229</v>
      </c>
    </row>
    <row r="707" spans="14:26" x14ac:dyDescent="0.2">
      <c r="N707" s="56">
        <v>708</v>
      </c>
      <c r="O707" s="191" t="str">
        <f t="shared" si="89"/>
        <v>NL100</v>
      </c>
      <c r="P707" s="57">
        <f t="shared" si="90"/>
        <v>93.32785688207376</v>
      </c>
      <c r="Q707" s="192">
        <f t="shared" si="88"/>
        <v>36292.473302300321</v>
      </c>
      <c r="R707" s="149">
        <f t="shared" si="91"/>
        <v>1321522.4534501643</v>
      </c>
      <c r="S707" s="187">
        <v>45601</v>
      </c>
      <c r="T707" s="149"/>
      <c r="U707" s="191"/>
      <c r="X707" s="149">
        <f t="shared" si="85"/>
        <v>6138</v>
      </c>
      <c r="Y707" s="57">
        <f t="shared" si="86"/>
        <v>-36292.473302300321</v>
      </c>
      <c r="Z707" s="193">
        <f t="shared" si="87"/>
        <v>-1315384.4534501643</v>
      </c>
    </row>
    <row r="708" spans="14:26" x14ac:dyDescent="0.2">
      <c r="N708" s="56">
        <v>709</v>
      </c>
      <c r="O708" s="191" t="str">
        <f t="shared" si="89"/>
        <v>NL100</v>
      </c>
      <c r="P708" s="57">
        <f t="shared" si="90"/>
        <v>93.32785688207376</v>
      </c>
      <c r="Q708" s="192">
        <f t="shared" si="88"/>
        <v>36385.801159182396</v>
      </c>
      <c r="R708" s="149">
        <f t="shared" si="91"/>
        <v>1323389.0105878059</v>
      </c>
      <c r="S708" s="187">
        <v>45602</v>
      </c>
      <c r="T708" s="149"/>
      <c r="U708" s="191"/>
      <c r="X708" s="149">
        <f t="shared" si="85"/>
        <v>6138</v>
      </c>
      <c r="Y708" s="57">
        <f t="shared" si="86"/>
        <v>-36385.801159182396</v>
      </c>
      <c r="Z708" s="193">
        <f t="shared" si="87"/>
        <v>-1317251.0105878059</v>
      </c>
    </row>
    <row r="709" spans="14:26" x14ac:dyDescent="0.2">
      <c r="N709" s="56">
        <v>710</v>
      </c>
      <c r="O709" s="191" t="str">
        <f t="shared" si="89"/>
        <v>NL100</v>
      </c>
      <c r="P709" s="57">
        <f t="shared" si="90"/>
        <v>93.32785688207376</v>
      </c>
      <c r="Q709" s="192">
        <f t="shared" si="88"/>
        <v>36479.129016064471</v>
      </c>
      <c r="R709" s="149">
        <f t="shared" si="91"/>
        <v>1325255.5677254472</v>
      </c>
      <c r="S709" s="187">
        <v>45603</v>
      </c>
      <c r="T709" s="149"/>
      <c r="U709" s="191"/>
      <c r="X709" s="149">
        <f t="shared" si="85"/>
        <v>6138</v>
      </c>
      <c r="Y709" s="57">
        <f t="shared" si="86"/>
        <v>-36479.129016064471</v>
      </c>
      <c r="Z709" s="193">
        <f t="shared" si="87"/>
        <v>-1319117.5677254472</v>
      </c>
    </row>
    <row r="710" spans="14:26" x14ac:dyDescent="0.2">
      <c r="N710" s="56">
        <v>711</v>
      </c>
      <c r="O710" s="191" t="str">
        <f t="shared" si="89"/>
        <v>NL100</v>
      </c>
      <c r="P710" s="57">
        <f t="shared" si="90"/>
        <v>93.32785688207376</v>
      </c>
      <c r="Q710" s="192">
        <f t="shared" si="88"/>
        <v>36572.456872946546</v>
      </c>
      <c r="R710" s="149">
        <f t="shared" si="91"/>
        <v>1327122.1248630888</v>
      </c>
      <c r="S710" s="187">
        <v>45604</v>
      </c>
      <c r="T710" s="149"/>
      <c r="U710" s="191"/>
      <c r="X710" s="149">
        <f t="shared" si="85"/>
        <v>6138</v>
      </c>
      <c r="Y710" s="57">
        <f t="shared" si="86"/>
        <v>-36572.456872946546</v>
      </c>
      <c r="Z710" s="193">
        <f t="shared" si="87"/>
        <v>-1320984.1248630888</v>
      </c>
    </row>
    <row r="711" spans="14:26" x14ac:dyDescent="0.2">
      <c r="N711" s="56">
        <v>712</v>
      </c>
      <c r="O711" s="191" t="str">
        <f t="shared" si="89"/>
        <v>NL100</v>
      </c>
      <c r="P711" s="57">
        <f t="shared" si="90"/>
        <v>93.32785688207376</v>
      </c>
      <c r="Q711" s="192">
        <f t="shared" si="88"/>
        <v>36665.784729828621</v>
      </c>
      <c r="R711" s="149">
        <f t="shared" si="91"/>
        <v>1328988.6820007302</v>
      </c>
      <c r="S711" s="187">
        <v>45605</v>
      </c>
      <c r="T711" s="149"/>
      <c r="U711" s="191"/>
      <c r="X711" s="149">
        <f t="shared" si="85"/>
        <v>6138</v>
      </c>
      <c r="Y711" s="57">
        <f t="shared" si="86"/>
        <v>-36665.784729828621</v>
      </c>
      <c r="Z711" s="193">
        <f t="shared" si="87"/>
        <v>-1322850.6820007302</v>
      </c>
    </row>
    <row r="712" spans="14:26" x14ac:dyDescent="0.2">
      <c r="N712" s="56">
        <v>713</v>
      </c>
      <c r="O712" s="191" t="str">
        <f t="shared" si="89"/>
        <v>NL100</v>
      </c>
      <c r="P712" s="57">
        <f t="shared" si="90"/>
        <v>93.32785688207376</v>
      </c>
      <c r="Q712" s="192">
        <f t="shared" si="88"/>
        <v>36759.112586710697</v>
      </c>
      <c r="R712" s="149">
        <f t="shared" si="91"/>
        <v>1330855.2391383718</v>
      </c>
      <c r="S712" s="187">
        <v>45606</v>
      </c>
      <c r="T712" s="149"/>
      <c r="U712" s="191"/>
      <c r="X712" s="149">
        <f t="shared" si="85"/>
        <v>6138</v>
      </c>
      <c r="Y712" s="57">
        <f t="shared" si="86"/>
        <v>-36759.112586710697</v>
      </c>
      <c r="Z712" s="193">
        <f t="shared" si="87"/>
        <v>-1324717.2391383718</v>
      </c>
    </row>
    <row r="713" spans="14:26" x14ac:dyDescent="0.2">
      <c r="N713" s="56">
        <v>714</v>
      </c>
      <c r="O713" s="191" t="str">
        <f t="shared" si="89"/>
        <v>NL100</v>
      </c>
      <c r="P713" s="57">
        <f t="shared" si="90"/>
        <v>93.32785688207376</v>
      </c>
      <c r="Q713" s="192">
        <f t="shared" si="88"/>
        <v>36852.440443592772</v>
      </c>
      <c r="R713" s="149">
        <f t="shared" si="91"/>
        <v>1332721.7962760131</v>
      </c>
      <c r="S713" s="187">
        <v>45607</v>
      </c>
      <c r="T713" s="149"/>
      <c r="U713" s="191"/>
      <c r="X713" s="149">
        <f t="shared" si="85"/>
        <v>6138</v>
      </c>
      <c r="Y713" s="57">
        <f t="shared" si="86"/>
        <v>-36852.440443592772</v>
      </c>
      <c r="Z713" s="193">
        <f t="shared" si="87"/>
        <v>-1326583.7962760131</v>
      </c>
    </row>
    <row r="714" spans="14:26" x14ac:dyDescent="0.2">
      <c r="N714" s="56">
        <v>715</v>
      </c>
      <c r="O714" s="191" t="str">
        <f t="shared" si="89"/>
        <v>NL100</v>
      </c>
      <c r="P714" s="57">
        <f t="shared" si="90"/>
        <v>93.32785688207376</v>
      </c>
      <c r="Q714" s="192">
        <f t="shared" si="88"/>
        <v>36945.768300474847</v>
      </c>
      <c r="R714" s="149">
        <f t="shared" si="91"/>
        <v>1334588.3534136547</v>
      </c>
      <c r="S714" s="187">
        <v>45608</v>
      </c>
      <c r="T714" s="149"/>
      <c r="U714" s="191"/>
      <c r="X714" s="149">
        <f t="shared" si="85"/>
        <v>6138</v>
      </c>
      <c r="Y714" s="57">
        <f t="shared" si="86"/>
        <v>-36945.768300474847</v>
      </c>
      <c r="Z714" s="193">
        <f t="shared" si="87"/>
        <v>-1328450.3534136547</v>
      </c>
    </row>
    <row r="715" spans="14:26" x14ac:dyDescent="0.2">
      <c r="N715" s="56">
        <v>716</v>
      </c>
      <c r="O715" s="191" t="str">
        <f t="shared" si="89"/>
        <v>NL100</v>
      </c>
      <c r="P715" s="57">
        <f t="shared" si="90"/>
        <v>93.32785688207376</v>
      </c>
      <c r="Q715" s="192">
        <f t="shared" si="88"/>
        <v>37039.096157356922</v>
      </c>
      <c r="R715" s="149">
        <f t="shared" si="91"/>
        <v>1336454.9105512961</v>
      </c>
      <c r="S715" s="187">
        <v>45609</v>
      </c>
      <c r="T715" s="149"/>
      <c r="U715" s="191"/>
      <c r="X715" s="149">
        <f t="shared" ref="X715:X778" si="92">X714+W715</f>
        <v>6138</v>
      </c>
      <c r="Y715" s="57">
        <f t="shared" ref="Y715:Y778" si="93">V715-Q715</f>
        <v>-37039.096157356922</v>
      </c>
      <c r="Z715" s="193">
        <f t="shared" ref="Z715:Z778" si="94">X715-R715</f>
        <v>-1330316.9105512961</v>
      </c>
    </row>
    <row r="716" spans="14:26" x14ac:dyDescent="0.2">
      <c r="N716" s="56">
        <v>717</v>
      </c>
      <c r="O716" s="191" t="str">
        <f t="shared" si="89"/>
        <v>NL100</v>
      </c>
      <c r="P716" s="57">
        <f t="shared" si="90"/>
        <v>93.32785688207376</v>
      </c>
      <c r="Q716" s="192">
        <f t="shared" si="88"/>
        <v>37132.424014238997</v>
      </c>
      <c r="R716" s="149">
        <f t="shared" si="91"/>
        <v>1338321.4676889377</v>
      </c>
      <c r="S716" s="187">
        <v>45610</v>
      </c>
      <c r="T716" s="149"/>
      <c r="U716" s="191"/>
      <c r="X716" s="149">
        <f t="shared" si="92"/>
        <v>6138</v>
      </c>
      <c r="Y716" s="57">
        <f t="shared" si="93"/>
        <v>-37132.424014238997</v>
      </c>
      <c r="Z716" s="193">
        <f t="shared" si="94"/>
        <v>-1332183.4676889377</v>
      </c>
    </row>
    <row r="717" spans="14:26" x14ac:dyDescent="0.2">
      <c r="N717" s="56">
        <v>718</v>
      </c>
      <c r="O717" s="191" t="str">
        <f t="shared" si="89"/>
        <v>NL100</v>
      </c>
      <c r="P717" s="57">
        <f t="shared" si="90"/>
        <v>93.32785688207376</v>
      </c>
      <c r="Q717" s="192">
        <f t="shared" si="88"/>
        <v>37225.751871121072</v>
      </c>
      <c r="R717" s="149">
        <f t="shared" si="91"/>
        <v>1340188.024826579</v>
      </c>
      <c r="S717" s="187">
        <v>45611</v>
      </c>
      <c r="T717" s="149"/>
      <c r="U717" s="191"/>
      <c r="X717" s="149">
        <f t="shared" si="92"/>
        <v>6138</v>
      </c>
      <c r="Y717" s="57">
        <f t="shared" si="93"/>
        <v>-37225.751871121072</v>
      </c>
      <c r="Z717" s="193">
        <f t="shared" si="94"/>
        <v>-1334050.024826579</v>
      </c>
    </row>
    <row r="718" spans="14:26" x14ac:dyDescent="0.2">
      <c r="N718" s="56">
        <v>719</v>
      </c>
      <c r="O718" s="191" t="str">
        <f t="shared" si="89"/>
        <v>NL100</v>
      </c>
      <c r="P718" s="57">
        <f t="shared" si="90"/>
        <v>93.32785688207376</v>
      </c>
      <c r="Q718" s="192">
        <f t="shared" si="88"/>
        <v>37319.079728003147</v>
      </c>
      <c r="R718" s="149">
        <f t="shared" si="91"/>
        <v>1342054.5819642206</v>
      </c>
      <c r="S718" s="187">
        <v>45612</v>
      </c>
      <c r="T718" s="149"/>
      <c r="U718" s="191"/>
      <c r="X718" s="149">
        <f t="shared" si="92"/>
        <v>6138</v>
      </c>
      <c r="Y718" s="57">
        <f t="shared" si="93"/>
        <v>-37319.079728003147</v>
      </c>
      <c r="Z718" s="193">
        <f t="shared" si="94"/>
        <v>-1335916.5819642206</v>
      </c>
    </row>
    <row r="719" spans="14:26" x14ac:dyDescent="0.2">
      <c r="N719" s="56">
        <v>720</v>
      </c>
      <c r="O719" s="191" t="str">
        <f t="shared" si="89"/>
        <v>NL100</v>
      </c>
      <c r="P719" s="57">
        <f t="shared" si="90"/>
        <v>93.32785688207376</v>
      </c>
      <c r="Q719" s="192">
        <f t="shared" si="88"/>
        <v>37412.407584885223</v>
      </c>
      <c r="R719" s="149">
        <f t="shared" si="91"/>
        <v>1343921.139101862</v>
      </c>
      <c r="S719" s="187">
        <v>45613</v>
      </c>
      <c r="T719" s="149"/>
      <c r="U719" s="191"/>
      <c r="X719" s="149">
        <f t="shared" si="92"/>
        <v>6138</v>
      </c>
      <c r="Y719" s="57">
        <f t="shared" si="93"/>
        <v>-37412.407584885223</v>
      </c>
      <c r="Z719" s="193">
        <f t="shared" si="94"/>
        <v>-1337783.139101862</v>
      </c>
    </row>
    <row r="720" spans="14:26" x14ac:dyDescent="0.2">
      <c r="N720" s="56">
        <v>721</v>
      </c>
      <c r="O720" s="191" t="str">
        <f t="shared" si="89"/>
        <v>NL100</v>
      </c>
      <c r="P720" s="57">
        <f t="shared" si="90"/>
        <v>93.32785688207376</v>
      </c>
      <c r="Q720" s="192">
        <f t="shared" si="88"/>
        <v>37505.735441767298</v>
      </c>
      <c r="R720" s="149">
        <f t="shared" si="91"/>
        <v>1345787.6962395036</v>
      </c>
      <c r="S720" s="187">
        <v>45614</v>
      </c>
      <c r="T720" s="149"/>
      <c r="U720" s="191"/>
      <c r="X720" s="149">
        <f t="shared" si="92"/>
        <v>6138</v>
      </c>
      <c r="Y720" s="57">
        <f t="shared" si="93"/>
        <v>-37505.735441767298</v>
      </c>
      <c r="Z720" s="193">
        <f t="shared" si="94"/>
        <v>-1339649.6962395036</v>
      </c>
    </row>
    <row r="721" spans="14:26" x14ac:dyDescent="0.2">
      <c r="N721" s="56">
        <v>722</v>
      </c>
      <c r="O721" s="191" t="str">
        <f t="shared" si="89"/>
        <v>NL100</v>
      </c>
      <c r="P721" s="57">
        <f t="shared" si="90"/>
        <v>93.32785688207376</v>
      </c>
      <c r="Q721" s="192">
        <f t="shared" si="88"/>
        <v>37599.063298649373</v>
      </c>
      <c r="R721" s="149">
        <f t="shared" si="91"/>
        <v>1347654.2533771449</v>
      </c>
      <c r="S721" s="187">
        <v>45615</v>
      </c>
      <c r="T721" s="149"/>
      <c r="U721" s="191"/>
      <c r="X721" s="149">
        <f t="shared" si="92"/>
        <v>6138</v>
      </c>
      <c r="Y721" s="57">
        <f t="shared" si="93"/>
        <v>-37599.063298649373</v>
      </c>
      <c r="Z721" s="193">
        <f t="shared" si="94"/>
        <v>-1341516.2533771449</v>
      </c>
    </row>
    <row r="722" spans="14:26" x14ac:dyDescent="0.2">
      <c r="N722" s="56">
        <v>723</v>
      </c>
      <c r="O722" s="191" t="str">
        <f t="shared" si="89"/>
        <v>NL100</v>
      </c>
      <c r="P722" s="57">
        <f t="shared" si="90"/>
        <v>93.32785688207376</v>
      </c>
      <c r="Q722" s="192">
        <f t="shared" si="88"/>
        <v>37692.391155531448</v>
      </c>
      <c r="R722" s="149">
        <f t="shared" si="91"/>
        <v>1349520.8105147865</v>
      </c>
      <c r="S722" s="187">
        <v>45616</v>
      </c>
      <c r="T722" s="149"/>
      <c r="U722" s="191"/>
      <c r="X722" s="149">
        <f t="shared" si="92"/>
        <v>6138</v>
      </c>
      <c r="Y722" s="57">
        <f t="shared" si="93"/>
        <v>-37692.391155531448</v>
      </c>
      <c r="Z722" s="193">
        <f t="shared" si="94"/>
        <v>-1343382.8105147865</v>
      </c>
    </row>
    <row r="723" spans="14:26" x14ac:dyDescent="0.2">
      <c r="N723" s="56">
        <v>724</v>
      </c>
      <c r="O723" s="191" t="str">
        <f t="shared" si="89"/>
        <v>NL100</v>
      </c>
      <c r="P723" s="57">
        <f t="shared" si="90"/>
        <v>93.32785688207376</v>
      </c>
      <c r="Q723" s="192">
        <f t="shared" ref="Q723:Q786" si="95">Q722+P723</f>
        <v>37785.719012413523</v>
      </c>
      <c r="R723" s="149">
        <f t="shared" si="91"/>
        <v>1351387.3676524279</v>
      </c>
      <c r="S723" s="187">
        <v>45617</v>
      </c>
      <c r="T723" s="149"/>
      <c r="U723" s="191"/>
      <c r="X723" s="149">
        <f t="shared" si="92"/>
        <v>6138</v>
      </c>
      <c r="Y723" s="57">
        <f t="shared" si="93"/>
        <v>-37785.719012413523</v>
      </c>
      <c r="Z723" s="193">
        <f t="shared" si="94"/>
        <v>-1345249.3676524279</v>
      </c>
    </row>
    <row r="724" spans="14:26" x14ac:dyDescent="0.2">
      <c r="N724" s="56">
        <v>725</v>
      </c>
      <c r="O724" s="191" t="str">
        <f t="shared" si="89"/>
        <v>NL100</v>
      </c>
      <c r="P724" s="57">
        <f t="shared" si="90"/>
        <v>93.32785688207376</v>
      </c>
      <c r="Q724" s="192">
        <f t="shared" si="95"/>
        <v>37879.046869295598</v>
      </c>
      <c r="R724" s="149">
        <f t="shared" si="91"/>
        <v>1353253.9247900695</v>
      </c>
      <c r="S724" s="187">
        <v>45618</v>
      </c>
      <c r="T724" s="149"/>
      <c r="U724" s="191"/>
      <c r="X724" s="149">
        <f t="shared" si="92"/>
        <v>6138</v>
      </c>
      <c r="Y724" s="57">
        <f t="shared" si="93"/>
        <v>-37879.046869295598</v>
      </c>
      <c r="Z724" s="193">
        <f t="shared" si="94"/>
        <v>-1347115.9247900695</v>
      </c>
    </row>
    <row r="725" spans="14:26" x14ac:dyDescent="0.2">
      <c r="N725" s="56">
        <v>726</v>
      </c>
      <c r="O725" s="191" t="str">
        <f t="shared" si="89"/>
        <v>NL100</v>
      </c>
      <c r="P725" s="57">
        <f t="shared" si="90"/>
        <v>93.32785688207376</v>
      </c>
      <c r="Q725" s="192">
        <f t="shared" si="95"/>
        <v>37972.374726177673</v>
      </c>
      <c r="R725" s="149">
        <f t="shared" si="91"/>
        <v>1355120.4819277108</v>
      </c>
      <c r="S725" s="187">
        <v>45619</v>
      </c>
      <c r="T725" s="149"/>
      <c r="U725" s="191"/>
      <c r="X725" s="149">
        <f t="shared" si="92"/>
        <v>6138</v>
      </c>
      <c r="Y725" s="57">
        <f t="shared" si="93"/>
        <v>-37972.374726177673</v>
      </c>
      <c r="Z725" s="193">
        <f t="shared" si="94"/>
        <v>-1348982.4819277108</v>
      </c>
    </row>
    <row r="726" spans="14:26" x14ac:dyDescent="0.2">
      <c r="N726" s="56">
        <v>727</v>
      </c>
      <c r="O726" s="191" t="str">
        <f t="shared" si="89"/>
        <v>NL100</v>
      </c>
      <c r="P726" s="57">
        <f t="shared" si="90"/>
        <v>93.32785688207376</v>
      </c>
      <c r="Q726" s="192">
        <f t="shared" si="95"/>
        <v>38065.702583059749</v>
      </c>
      <c r="R726" s="149">
        <f t="shared" si="91"/>
        <v>1356987.0390653524</v>
      </c>
      <c r="S726" s="187">
        <v>45620</v>
      </c>
      <c r="T726" s="149"/>
      <c r="U726" s="191"/>
      <c r="X726" s="149">
        <f t="shared" si="92"/>
        <v>6138</v>
      </c>
      <c r="Y726" s="57">
        <f t="shared" si="93"/>
        <v>-38065.702583059749</v>
      </c>
      <c r="Z726" s="193">
        <f t="shared" si="94"/>
        <v>-1350849.0390653524</v>
      </c>
    </row>
    <row r="727" spans="14:26" x14ac:dyDescent="0.2">
      <c r="N727" s="56">
        <v>728</v>
      </c>
      <c r="O727" s="191" t="str">
        <f t="shared" si="89"/>
        <v>NL100</v>
      </c>
      <c r="P727" s="57">
        <f t="shared" si="90"/>
        <v>93.32785688207376</v>
      </c>
      <c r="Q727" s="192">
        <f t="shared" si="95"/>
        <v>38159.030439941824</v>
      </c>
      <c r="R727" s="149">
        <f t="shared" si="91"/>
        <v>1358853.5962029938</v>
      </c>
      <c r="S727" s="187">
        <v>45621</v>
      </c>
      <c r="T727" s="149"/>
      <c r="U727" s="191"/>
      <c r="X727" s="149">
        <f t="shared" si="92"/>
        <v>6138</v>
      </c>
      <c r="Y727" s="57">
        <f t="shared" si="93"/>
        <v>-38159.030439941824</v>
      </c>
      <c r="Z727" s="193">
        <f t="shared" si="94"/>
        <v>-1352715.5962029938</v>
      </c>
    </row>
    <row r="728" spans="14:26" x14ac:dyDescent="0.2">
      <c r="N728" s="56">
        <v>729</v>
      </c>
      <c r="O728" s="191" t="str">
        <f t="shared" si="89"/>
        <v>NL100</v>
      </c>
      <c r="P728" s="57">
        <f t="shared" si="90"/>
        <v>93.32785688207376</v>
      </c>
      <c r="Q728" s="192">
        <f t="shared" si="95"/>
        <v>38252.358296823899</v>
      </c>
      <c r="R728" s="149">
        <f t="shared" si="91"/>
        <v>1360720.1533406354</v>
      </c>
      <c r="S728" s="187">
        <v>45622</v>
      </c>
      <c r="T728" s="149"/>
      <c r="U728" s="191"/>
      <c r="X728" s="149">
        <f t="shared" si="92"/>
        <v>6138</v>
      </c>
      <c r="Y728" s="57">
        <f t="shared" si="93"/>
        <v>-38252.358296823899</v>
      </c>
      <c r="Z728" s="193">
        <f t="shared" si="94"/>
        <v>-1354582.1533406354</v>
      </c>
    </row>
    <row r="729" spans="14:26" x14ac:dyDescent="0.2">
      <c r="N729" s="56">
        <v>730</v>
      </c>
      <c r="O729" s="191" t="str">
        <f t="shared" si="89"/>
        <v>NL100</v>
      </c>
      <c r="P729" s="57">
        <f t="shared" si="90"/>
        <v>93.32785688207376</v>
      </c>
      <c r="Q729" s="192">
        <f t="shared" si="95"/>
        <v>38345.686153705974</v>
      </c>
      <c r="R729" s="149">
        <f t="shared" si="91"/>
        <v>1362586.7104782767</v>
      </c>
      <c r="S729" s="187">
        <v>45623</v>
      </c>
      <c r="T729" s="149"/>
      <c r="U729" s="191"/>
      <c r="X729" s="149">
        <f t="shared" si="92"/>
        <v>6138</v>
      </c>
      <c r="Y729" s="57">
        <f t="shared" si="93"/>
        <v>-38345.686153705974</v>
      </c>
      <c r="Z729" s="193">
        <f t="shared" si="94"/>
        <v>-1356448.7104782767</v>
      </c>
    </row>
    <row r="730" spans="14:26" x14ac:dyDescent="0.2">
      <c r="N730" s="56">
        <v>731</v>
      </c>
      <c r="O730" s="191" t="str">
        <f t="shared" si="89"/>
        <v>NL100</v>
      </c>
      <c r="P730" s="57">
        <f t="shared" si="90"/>
        <v>93.32785688207376</v>
      </c>
      <c r="Q730" s="192">
        <f t="shared" si="95"/>
        <v>38439.014010588049</v>
      </c>
      <c r="R730" s="149">
        <f t="shared" si="91"/>
        <v>1364453.2676159183</v>
      </c>
      <c r="S730" s="187">
        <v>45624</v>
      </c>
      <c r="T730" s="149"/>
      <c r="U730" s="191"/>
      <c r="X730" s="149">
        <f t="shared" si="92"/>
        <v>6138</v>
      </c>
      <c r="Y730" s="57">
        <f t="shared" si="93"/>
        <v>-38439.014010588049</v>
      </c>
      <c r="Z730" s="193">
        <f t="shared" si="94"/>
        <v>-1358315.2676159183</v>
      </c>
    </row>
    <row r="731" spans="14:26" x14ac:dyDescent="0.2">
      <c r="N731" s="56">
        <v>732</v>
      </c>
      <c r="O731" s="191" t="str">
        <f t="shared" si="89"/>
        <v>NL100</v>
      </c>
      <c r="P731" s="57">
        <f t="shared" si="90"/>
        <v>93.32785688207376</v>
      </c>
      <c r="Q731" s="192">
        <f t="shared" si="95"/>
        <v>38532.341867470124</v>
      </c>
      <c r="R731" s="149">
        <f t="shared" si="91"/>
        <v>1366319.8247535597</v>
      </c>
      <c r="S731" s="187">
        <v>45625</v>
      </c>
      <c r="T731" s="149"/>
      <c r="U731" s="191"/>
      <c r="X731" s="149">
        <f t="shared" si="92"/>
        <v>6138</v>
      </c>
      <c r="Y731" s="57">
        <f t="shared" si="93"/>
        <v>-38532.341867470124</v>
      </c>
      <c r="Z731" s="193">
        <f t="shared" si="94"/>
        <v>-1360181.8247535597</v>
      </c>
    </row>
    <row r="732" spans="14:26" x14ac:dyDescent="0.2">
      <c r="N732" s="56">
        <v>733</v>
      </c>
      <c r="O732" s="191" t="str">
        <f t="shared" si="89"/>
        <v>NL100</v>
      </c>
      <c r="P732" s="57">
        <f t="shared" si="90"/>
        <v>93.32785688207376</v>
      </c>
      <c r="Q732" s="192">
        <f t="shared" si="95"/>
        <v>38625.669724352199</v>
      </c>
      <c r="R732" s="149">
        <f t="shared" si="91"/>
        <v>1368186.3818912013</v>
      </c>
      <c r="S732" s="187">
        <v>45626</v>
      </c>
      <c r="T732" s="149"/>
      <c r="U732" s="191"/>
      <c r="X732" s="149">
        <f t="shared" si="92"/>
        <v>6138</v>
      </c>
      <c r="Y732" s="57">
        <f t="shared" si="93"/>
        <v>-38625.669724352199</v>
      </c>
      <c r="Z732" s="193">
        <f t="shared" si="94"/>
        <v>-1362048.3818912013</v>
      </c>
    </row>
    <row r="733" spans="14:26" x14ac:dyDescent="0.2">
      <c r="N733" s="56">
        <v>734</v>
      </c>
      <c r="O733" s="191" t="str">
        <f t="shared" si="89"/>
        <v>NL100</v>
      </c>
      <c r="P733" s="57">
        <f t="shared" si="90"/>
        <v>93.32785688207376</v>
      </c>
      <c r="Q733" s="192">
        <f t="shared" si="95"/>
        <v>38718.997581234275</v>
      </c>
      <c r="R733" s="149">
        <f t="shared" si="91"/>
        <v>1370052.9390288426</v>
      </c>
      <c r="S733" s="187">
        <v>45627</v>
      </c>
      <c r="T733" s="149"/>
      <c r="U733" s="191"/>
      <c r="X733" s="149">
        <f t="shared" si="92"/>
        <v>6138</v>
      </c>
      <c r="Y733" s="57">
        <f t="shared" si="93"/>
        <v>-38718.997581234275</v>
      </c>
      <c r="Z733" s="193">
        <f t="shared" si="94"/>
        <v>-1363914.9390288426</v>
      </c>
    </row>
    <row r="734" spans="14:26" x14ac:dyDescent="0.2">
      <c r="N734" s="56">
        <v>735</v>
      </c>
      <c r="O734" s="191" t="str">
        <f t="shared" si="89"/>
        <v>NL100</v>
      </c>
      <c r="P734" s="57">
        <f t="shared" si="90"/>
        <v>93.32785688207376</v>
      </c>
      <c r="Q734" s="192">
        <f t="shared" si="95"/>
        <v>38812.32543811635</v>
      </c>
      <c r="R734" s="149">
        <f t="shared" si="91"/>
        <v>1371919.4961664842</v>
      </c>
      <c r="S734" s="187">
        <v>45628</v>
      </c>
      <c r="T734" s="149"/>
      <c r="U734" s="191"/>
      <c r="X734" s="149">
        <f t="shared" si="92"/>
        <v>6138</v>
      </c>
      <c r="Y734" s="57">
        <f t="shared" si="93"/>
        <v>-38812.32543811635</v>
      </c>
      <c r="Z734" s="193">
        <f t="shared" si="94"/>
        <v>-1365781.4961664842</v>
      </c>
    </row>
    <row r="735" spans="14:26" x14ac:dyDescent="0.2">
      <c r="N735" s="56">
        <v>736</v>
      </c>
      <c r="O735" s="191" t="str">
        <f t="shared" si="89"/>
        <v>NL100</v>
      </c>
      <c r="P735" s="57">
        <f t="shared" si="90"/>
        <v>93.32785688207376</v>
      </c>
      <c r="Q735" s="192">
        <f t="shared" si="95"/>
        <v>38905.653294998425</v>
      </c>
      <c r="R735" s="149">
        <f t="shared" si="91"/>
        <v>1373786.0533041256</v>
      </c>
      <c r="S735" s="187">
        <v>45629</v>
      </c>
      <c r="T735" s="149"/>
      <c r="U735" s="191"/>
      <c r="X735" s="149">
        <f t="shared" si="92"/>
        <v>6138</v>
      </c>
      <c r="Y735" s="57">
        <f t="shared" si="93"/>
        <v>-38905.653294998425</v>
      </c>
      <c r="Z735" s="193">
        <f t="shared" si="94"/>
        <v>-1367648.0533041256</v>
      </c>
    </row>
    <row r="736" spans="14:26" x14ac:dyDescent="0.2">
      <c r="N736" s="56">
        <v>737</v>
      </c>
      <c r="O736" s="191" t="str">
        <f t="shared" si="89"/>
        <v>NL100</v>
      </c>
      <c r="P736" s="57">
        <f t="shared" si="90"/>
        <v>93.32785688207376</v>
      </c>
      <c r="Q736" s="192">
        <f t="shared" si="95"/>
        <v>38998.9811518805</v>
      </c>
      <c r="R736" s="149">
        <f t="shared" si="91"/>
        <v>1375652.6104417671</v>
      </c>
      <c r="S736" s="187">
        <v>45630</v>
      </c>
      <c r="T736" s="149"/>
      <c r="U736" s="191"/>
      <c r="X736" s="149">
        <f t="shared" si="92"/>
        <v>6138</v>
      </c>
      <c r="Y736" s="57">
        <f t="shared" si="93"/>
        <v>-38998.9811518805</v>
      </c>
      <c r="Z736" s="193">
        <f t="shared" si="94"/>
        <v>-1369514.6104417671</v>
      </c>
    </row>
    <row r="737" spans="14:26" x14ac:dyDescent="0.2">
      <c r="N737" s="56">
        <v>738</v>
      </c>
      <c r="O737" s="191" t="str">
        <f t="shared" si="89"/>
        <v>NL100</v>
      </c>
      <c r="P737" s="57">
        <f t="shared" si="90"/>
        <v>93.32785688207376</v>
      </c>
      <c r="Q737" s="192">
        <f t="shared" si="95"/>
        <v>39092.309008762575</v>
      </c>
      <c r="R737" s="149">
        <f t="shared" si="91"/>
        <v>1377519.1675794085</v>
      </c>
      <c r="S737" s="187">
        <v>45631</v>
      </c>
      <c r="T737" s="149"/>
      <c r="U737" s="191"/>
      <c r="X737" s="149">
        <f t="shared" si="92"/>
        <v>6138</v>
      </c>
      <c r="Y737" s="57">
        <f t="shared" si="93"/>
        <v>-39092.309008762575</v>
      </c>
      <c r="Z737" s="193">
        <f t="shared" si="94"/>
        <v>-1371381.1675794085</v>
      </c>
    </row>
    <row r="738" spans="14:26" x14ac:dyDescent="0.2">
      <c r="N738" s="56">
        <v>739</v>
      </c>
      <c r="O738" s="191" t="str">
        <f t="shared" si="89"/>
        <v>NL100</v>
      </c>
      <c r="P738" s="57">
        <f t="shared" si="90"/>
        <v>93.32785688207376</v>
      </c>
      <c r="Q738" s="192">
        <f t="shared" si="95"/>
        <v>39185.63686564465</v>
      </c>
      <c r="R738" s="149">
        <f t="shared" si="91"/>
        <v>1379385.7247170501</v>
      </c>
      <c r="S738" s="187">
        <v>45632</v>
      </c>
      <c r="T738" s="149"/>
      <c r="U738" s="191"/>
      <c r="X738" s="149">
        <f t="shared" si="92"/>
        <v>6138</v>
      </c>
      <c r="Y738" s="57">
        <f t="shared" si="93"/>
        <v>-39185.63686564465</v>
      </c>
      <c r="Z738" s="193">
        <f t="shared" si="94"/>
        <v>-1373247.7247170501</v>
      </c>
    </row>
    <row r="739" spans="14:26" x14ac:dyDescent="0.2">
      <c r="N739" s="56">
        <v>740</v>
      </c>
      <c r="O739" s="191" t="str">
        <f t="shared" si="89"/>
        <v>NL100</v>
      </c>
      <c r="P739" s="57">
        <f t="shared" si="90"/>
        <v>93.32785688207376</v>
      </c>
      <c r="Q739" s="192">
        <f t="shared" si="95"/>
        <v>39278.964722526725</v>
      </c>
      <c r="R739" s="149">
        <f t="shared" si="91"/>
        <v>1381252.2818546914</v>
      </c>
      <c r="S739" s="187">
        <v>45633</v>
      </c>
      <c r="T739" s="149"/>
      <c r="U739" s="191"/>
      <c r="X739" s="149">
        <f t="shared" si="92"/>
        <v>6138</v>
      </c>
      <c r="Y739" s="57">
        <f t="shared" si="93"/>
        <v>-39278.964722526725</v>
      </c>
      <c r="Z739" s="193">
        <f t="shared" si="94"/>
        <v>-1375114.2818546914</v>
      </c>
    </row>
    <row r="740" spans="14:26" x14ac:dyDescent="0.2">
      <c r="N740" s="56">
        <v>741</v>
      </c>
      <c r="O740" s="191" t="str">
        <f t="shared" si="89"/>
        <v>NL100</v>
      </c>
      <c r="P740" s="57">
        <f t="shared" si="90"/>
        <v>93.32785688207376</v>
      </c>
      <c r="Q740" s="192">
        <f t="shared" si="95"/>
        <v>39372.292579408801</v>
      </c>
      <c r="R740" s="149">
        <f t="shared" si="91"/>
        <v>1383118.838992333</v>
      </c>
      <c r="S740" s="187">
        <v>45634</v>
      </c>
      <c r="T740" s="149"/>
      <c r="U740" s="191"/>
      <c r="X740" s="149">
        <f t="shared" si="92"/>
        <v>6138</v>
      </c>
      <c r="Y740" s="57">
        <f t="shared" si="93"/>
        <v>-39372.292579408801</v>
      </c>
      <c r="Z740" s="193">
        <f t="shared" si="94"/>
        <v>-1376980.838992333</v>
      </c>
    </row>
    <row r="741" spans="14:26" x14ac:dyDescent="0.2">
      <c r="N741" s="56">
        <v>742</v>
      </c>
      <c r="O741" s="191" t="str">
        <f t="shared" si="89"/>
        <v>NL100</v>
      </c>
      <c r="P741" s="57">
        <f t="shared" si="90"/>
        <v>93.32785688207376</v>
      </c>
      <c r="Q741" s="192">
        <f t="shared" si="95"/>
        <v>39465.620436290876</v>
      </c>
      <c r="R741" s="149">
        <f t="shared" si="91"/>
        <v>1384985.3961299744</v>
      </c>
      <c r="S741" s="187">
        <v>45635</v>
      </c>
      <c r="T741" s="149"/>
      <c r="U741" s="191"/>
      <c r="X741" s="149">
        <f t="shared" si="92"/>
        <v>6138</v>
      </c>
      <c r="Y741" s="57">
        <f t="shared" si="93"/>
        <v>-39465.620436290876</v>
      </c>
      <c r="Z741" s="193">
        <f t="shared" si="94"/>
        <v>-1378847.3961299744</v>
      </c>
    </row>
    <row r="742" spans="14:26" x14ac:dyDescent="0.2">
      <c r="N742" s="56">
        <v>743</v>
      </c>
      <c r="O742" s="191" t="str">
        <f t="shared" si="89"/>
        <v>NL100</v>
      </c>
      <c r="P742" s="57">
        <f t="shared" si="90"/>
        <v>93.32785688207376</v>
      </c>
      <c r="Q742" s="192">
        <f t="shared" si="95"/>
        <v>39558.948293172951</v>
      </c>
      <c r="R742" s="149">
        <f t="shared" si="91"/>
        <v>1386851.953267616</v>
      </c>
      <c r="S742" s="187">
        <v>45636</v>
      </c>
      <c r="T742" s="149"/>
      <c r="U742" s="191"/>
      <c r="X742" s="149">
        <f t="shared" si="92"/>
        <v>6138</v>
      </c>
      <c r="Y742" s="57">
        <f t="shared" si="93"/>
        <v>-39558.948293172951</v>
      </c>
      <c r="Z742" s="193">
        <f t="shared" si="94"/>
        <v>-1380713.953267616</v>
      </c>
    </row>
    <row r="743" spans="14:26" x14ac:dyDescent="0.2">
      <c r="N743" s="56">
        <v>744</v>
      </c>
      <c r="O743" s="191" t="str">
        <f t="shared" si="89"/>
        <v>NL100</v>
      </c>
      <c r="P743" s="57">
        <f t="shared" si="90"/>
        <v>93.32785688207376</v>
      </c>
      <c r="Q743" s="192">
        <f t="shared" si="95"/>
        <v>39652.276150055026</v>
      </c>
      <c r="R743" s="149">
        <f t="shared" si="91"/>
        <v>1388718.5104052573</v>
      </c>
      <c r="S743" s="187">
        <v>45637</v>
      </c>
      <c r="T743" s="149"/>
      <c r="U743" s="191"/>
      <c r="X743" s="149">
        <f t="shared" si="92"/>
        <v>6138</v>
      </c>
      <c r="Y743" s="57">
        <f t="shared" si="93"/>
        <v>-39652.276150055026</v>
      </c>
      <c r="Z743" s="193">
        <f t="shared" si="94"/>
        <v>-1382580.5104052573</v>
      </c>
    </row>
    <row r="744" spans="14:26" x14ac:dyDescent="0.2">
      <c r="N744" s="56">
        <v>745</v>
      </c>
      <c r="O744" s="191" t="str">
        <f t="shared" si="89"/>
        <v>NL100</v>
      </c>
      <c r="P744" s="57">
        <f t="shared" si="90"/>
        <v>93.32785688207376</v>
      </c>
      <c r="Q744" s="192">
        <f t="shared" si="95"/>
        <v>39745.604006937101</v>
      </c>
      <c r="R744" s="149">
        <f t="shared" si="91"/>
        <v>1390585.0675428989</v>
      </c>
      <c r="S744" s="187">
        <v>45638</v>
      </c>
      <c r="T744" s="149"/>
      <c r="U744" s="191"/>
      <c r="X744" s="149">
        <f t="shared" si="92"/>
        <v>6138</v>
      </c>
      <c r="Y744" s="57">
        <f t="shared" si="93"/>
        <v>-39745.604006937101</v>
      </c>
      <c r="Z744" s="193">
        <f t="shared" si="94"/>
        <v>-1384447.0675428989</v>
      </c>
    </row>
    <row r="745" spans="14:26" x14ac:dyDescent="0.2">
      <c r="N745" s="56">
        <v>746</v>
      </c>
      <c r="O745" s="191" t="str">
        <f t="shared" si="89"/>
        <v>NL100</v>
      </c>
      <c r="P745" s="57">
        <f t="shared" si="90"/>
        <v>93.32785688207376</v>
      </c>
      <c r="Q745" s="192">
        <f t="shared" si="95"/>
        <v>39838.931863819176</v>
      </c>
      <c r="R745" s="149">
        <f t="shared" si="91"/>
        <v>1392451.6246805403</v>
      </c>
      <c r="S745" s="187">
        <v>45639</v>
      </c>
      <c r="T745" s="149"/>
      <c r="U745" s="191"/>
      <c r="X745" s="149">
        <f t="shared" si="92"/>
        <v>6138</v>
      </c>
      <c r="Y745" s="57">
        <f t="shared" si="93"/>
        <v>-39838.931863819176</v>
      </c>
      <c r="Z745" s="193">
        <f t="shared" si="94"/>
        <v>-1386313.6246805403</v>
      </c>
    </row>
    <row r="746" spans="14:26" x14ac:dyDescent="0.2">
      <c r="N746" s="56">
        <v>747</v>
      </c>
      <c r="O746" s="191" t="str">
        <f t="shared" si="89"/>
        <v>NL100</v>
      </c>
      <c r="P746" s="57">
        <f t="shared" si="90"/>
        <v>93.32785688207376</v>
      </c>
      <c r="Q746" s="192">
        <f t="shared" si="95"/>
        <v>39932.259720701251</v>
      </c>
      <c r="R746" s="149">
        <f t="shared" si="91"/>
        <v>1394318.1818181819</v>
      </c>
      <c r="S746" s="187">
        <v>45640</v>
      </c>
      <c r="T746" s="149"/>
      <c r="U746" s="191"/>
      <c r="X746" s="149">
        <f t="shared" si="92"/>
        <v>6138</v>
      </c>
      <c r="Y746" s="57">
        <f t="shared" si="93"/>
        <v>-39932.259720701251</v>
      </c>
      <c r="Z746" s="193">
        <f t="shared" si="94"/>
        <v>-1388180.1818181819</v>
      </c>
    </row>
    <row r="747" spans="14:26" x14ac:dyDescent="0.2">
      <c r="N747" s="56">
        <v>748</v>
      </c>
      <c r="O747" s="191" t="str">
        <f t="shared" si="89"/>
        <v>NL100</v>
      </c>
      <c r="P747" s="57">
        <f t="shared" si="90"/>
        <v>93.32785688207376</v>
      </c>
      <c r="Q747" s="192">
        <f t="shared" si="95"/>
        <v>40025.587577583326</v>
      </c>
      <c r="R747" s="149">
        <f t="shared" si="91"/>
        <v>1396184.7389558232</v>
      </c>
      <c r="S747" s="187">
        <v>45641</v>
      </c>
      <c r="T747" s="149"/>
      <c r="U747" s="191"/>
      <c r="X747" s="149">
        <f t="shared" si="92"/>
        <v>6138</v>
      </c>
      <c r="Y747" s="57">
        <f t="shared" si="93"/>
        <v>-40025.587577583326</v>
      </c>
      <c r="Z747" s="193">
        <f t="shared" si="94"/>
        <v>-1390046.7389558232</v>
      </c>
    </row>
    <row r="748" spans="14:26" x14ac:dyDescent="0.2">
      <c r="N748" s="56">
        <v>749</v>
      </c>
      <c r="O748" s="191" t="str">
        <f t="shared" si="89"/>
        <v>NL100</v>
      </c>
      <c r="P748" s="57">
        <f t="shared" si="90"/>
        <v>93.32785688207376</v>
      </c>
      <c r="Q748" s="192">
        <f t="shared" si="95"/>
        <v>40118.915434465402</v>
      </c>
      <c r="R748" s="149">
        <f t="shared" si="91"/>
        <v>1398051.2960934648</v>
      </c>
      <c r="S748" s="187">
        <v>45642</v>
      </c>
      <c r="T748" s="149"/>
      <c r="U748" s="191"/>
      <c r="X748" s="149">
        <f t="shared" si="92"/>
        <v>6138</v>
      </c>
      <c r="Y748" s="57">
        <f t="shared" si="93"/>
        <v>-40118.915434465402</v>
      </c>
      <c r="Z748" s="193">
        <f t="shared" si="94"/>
        <v>-1391913.2960934648</v>
      </c>
    </row>
    <row r="749" spans="14:26" x14ac:dyDescent="0.2">
      <c r="N749" s="56">
        <v>750</v>
      </c>
      <c r="O749" s="191" t="str">
        <f t="shared" si="89"/>
        <v>NL100</v>
      </c>
      <c r="P749" s="57">
        <f t="shared" si="90"/>
        <v>93.32785688207376</v>
      </c>
      <c r="Q749" s="192">
        <f t="shared" si="95"/>
        <v>40212.243291347477</v>
      </c>
      <c r="R749" s="149">
        <f t="shared" si="91"/>
        <v>1399917.8532311062</v>
      </c>
      <c r="S749" s="187">
        <v>45643</v>
      </c>
      <c r="T749" s="149"/>
      <c r="U749" s="191"/>
      <c r="X749" s="149">
        <f t="shared" si="92"/>
        <v>6138</v>
      </c>
      <c r="Y749" s="57">
        <f t="shared" si="93"/>
        <v>-40212.243291347477</v>
      </c>
      <c r="Z749" s="193">
        <f t="shared" si="94"/>
        <v>-1393779.8532311062</v>
      </c>
    </row>
    <row r="750" spans="14:26" x14ac:dyDescent="0.2">
      <c r="N750" s="56">
        <v>751</v>
      </c>
      <c r="O750" s="191" t="str">
        <f t="shared" si="89"/>
        <v>NL100</v>
      </c>
      <c r="P750" s="57">
        <f t="shared" si="90"/>
        <v>93.32785688207376</v>
      </c>
      <c r="Q750" s="192">
        <f t="shared" si="95"/>
        <v>40305.571148229552</v>
      </c>
      <c r="R750" s="149">
        <f t="shared" si="91"/>
        <v>1401784.4103687478</v>
      </c>
      <c r="S750" s="187">
        <v>45644</v>
      </c>
      <c r="T750" s="149"/>
      <c r="U750" s="191"/>
      <c r="X750" s="149">
        <f t="shared" si="92"/>
        <v>6138</v>
      </c>
      <c r="Y750" s="57">
        <f t="shared" si="93"/>
        <v>-40305.571148229552</v>
      </c>
      <c r="Z750" s="193">
        <f t="shared" si="94"/>
        <v>-1395646.4103687478</v>
      </c>
    </row>
    <row r="751" spans="14:26" x14ac:dyDescent="0.2">
      <c r="N751" s="56">
        <v>752</v>
      </c>
      <c r="O751" s="191" t="str">
        <f t="shared" si="89"/>
        <v>NL100</v>
      </c>
      <c r="P751" s="57">
        <f t="shared" si="90"/>
        <v>93.32785688207376</v>
      </c>
      <c r="Q751" s="192">
        <f t="shared" si="95"/>
        <v>40398.899005111627</v>
      </c>
      <c r="R751" s="149">
        <f t="shared" si="91"/>
        <v>1403650.9675063891</v>
      </c>
      <c r="S751" s="187">
        <v>45645</v>
      </c>
      <c r="T751" s="149"/>
      <c r="U751" s="191"/>
      <c r="X751" s="149">
        <f t="shared" si="92"/>
        <v>6138</v>
      </c>
      <c r="Y751" s="57">
        <f t="shared" si="93"/>
        <v>-40398.899005111627</v>
      </c>
      <c r="Z751" s="193">
        <f t="shared" si="94"/>
        <v>-1397512.9675063891</v>
      </c>
    </row>
    <row r="752" spans="14:26" x14ac:dyDescent="0.2">
      <c r="N752" s="56">
        <v>753</v>
      </c>
      <c r="O752" s="191" t="str">
        <f t="shared" si="89"/>
        <v>NL100</v>
      </c>
      <c r="P752" s="57">
        <f t="shared" si="90"/>
        <v>93.32785688207376</v>
      </c>
      <c r="Q752" s="192">
        <f t="shared" si="95"/>
        <v>40492.226861993702</v>
      </c>
      <c r="R752" s="149">
        <f t="shared" si="91"/>
        <v>1405517.5246440307</v>
      </c>
      <c r="S752" s="187">
        <v>45646</v>
      </c>
      <c r="T752" s="149"/>
      <c r="U752" s="191"/>
      <c r="X752" s="149">
        <f t="shared" si="92"/>
        <v>6138</v>
      </c>
      <c r="Y752" s="57">
        <f t="shared" si="93"/>
        <v>-40492.226861993702</v>
      </c>
      <c r="Z752" s="193">
        <f t="shared" si="94"/>
        <v>-1399379.5246440307</v>
      </c>
    </row>
    <row r="753" spans="14:26" x14ac:dyDescent="0.2">
      <c r="N753" s="56">
        <v>754</v>
      </c>
      <c r="O753" s="191" t="str">
        <f t="shared" si="89"/>
        <v>NL100</v>
      </c>
      <c r="P753" s="57">
        <f t="shared" si="90"/>
        <v>93.32785688207376</v>
      </c>
      <c r="Q753" s="192">
        <f t="shared" si="95"/>
        <v>40585.554718875777</v>
      </c>
      <c r="R753" s="149">
        <f t="shared" si="91"/>
        <v>1407384.0817816721</v>
      </c>
      <c r="S753" s="187">
        <v>45647</v>
      </c>
      <c r="T753" s="149"/>
      <c r="U753" s="191"/>
      <c r="X753" s="149">
        <f t="shared" si="92"/>
        <v>6138</v>
      </c>
      <c r="Y753" s="57">
        <f t="shared" si="93"/>
        <v>-40585.554718875777</v>
      </c>
      <c r="Z753" s="193">
        <f t="shared" si="94"/>
        <v>-1401246.0817816721</v>
      </c>
    </row>
    <row r="754" spans="14:26" x14ac:dyDescent="0.2">
      <c r="N754" s="56">
        <v>755</v>
      </c>
      <c r="O754" s="191" t="str">
        <f t="shared" si="89"/>
        <v>NL100</v>
      </c>
      <c r="P754" s="57">
        <f t="shared" si="90"/>
        <v>93.32785688207376</v>
      </c>
      <c r="Q754" s="192">
        <f t="shared" si="95"/>
        <v>40678.882575757852</v>
      </c>
      <c r="R754" s="149">
        <f t="shared" si="91"/>
        <v>1409250.6389193137</v>
      </c>
      <c r="S754" s="187">
        <v>45648</v>
      </c>
      <c r="T754" s="149"/>
      <c r="U754" s="191"/>
      <c r="X754" s="149">
        <f t="shared" si="92"/>
        <v>6138</v>
      </c>
      <c r="Y754" s="57">
        <f t="shared" si="93"/>
        <v>-40678.882575757852</v>
      </c>
      <c r="Z754" s="193">
        <f t="shared" si="94"/>
        <v>-1403112.6389193137</v>
      </c>
    </row>
    <row r="755" spans="14:26" x14ac:dyDescent="0.2">
      <c r="N755" s="56">
        <v>756</v>
      </c>
      <c r="O755" s="191" t="str">
        <f t="shared" si="89"/>
        <v>NL100</v>
      </c>
      <c r="P755" s="57">
        <f t="shared" si="90"/>
        <v>93.32785688207376</v>
      </c>
      <c r="Q755" s="192">
        <f t="shared" si="95"/>
        <v>40772.210432639928</v>
      </c>
      <c r="R755" s="149">
        <f t="shared" si="91"/>
        <v>1411117.196056955</v>
      </c>
      <c r="S755" s="187">
        <v>45649</v>
      </c>
      <c r="T755" s="149"/>
      <c r="U755" s="191"/>
      <c r="X755" s="149">
        <f t="shared" si="92"/>
        <v>6138</v>
      </c>
      <c r="Y755" s="57">
        <f t="shared" si="93"/>
        <v>-40772.210432639928</v>
      </c>
      <c r="Z755" s="193">
        <f t="shared" si="94"/>
        <v>-1404979.196056955</v>
      </c>
    </row>
    <row r="756" spans="14:26" x14ac:dyDescent="0.2">
      <c r="N756" s="56">
        <v>757</v>
      </c>
      <c r="O756" s="191" t="str">
        <f t="shared" si="89"/>
        <v>NL100</v>
      </c>
      <c r="P756" s="57">
        <f t="shared" si="90"/>
        <v>93.32785688207376</v>
      </c>
      <c r="Q756" s="192">
        <f t="shared" si="95"/>
        <v>40865.538289522003</v>
      </c>
      <c r="R756" s="149">
        <f t="shared" si="91"/>
        <v>1412983.7531945966</v>
      </c>
      <c r="S756" s="187">
        <v>45650</v>
      </c>
      <c r="T756" s="149"/>
      <c r="U756" s="191"/>
      <c r="X756" s="149">
        <f t="shared" si="92"/>
        <v>6138</v>
      </c>
      <c r="Y756" s="57">
        <f t="shared" si="93"/>
        <v>-40865.538289522003</v>
      </c>
      <c r="Z756" s="193">
        <f t="shared" si="94"/>
        <v>-1406845.7531945966</v>
      </c>
    </row>
    <row r="757" spans="14:26" x14ac:dyDescent="0.2">
      <c r="N757" s="56">
        <v>758</v>
      </c>
      <c r="O757" s="191" t="str">
        <f t="shared" si="89"/>
        <v>NL100</v>
      </c>
      <c r="P757" s="57">
        <f t="shared" si="90"/>
        <v>93.32785688207376</v>
      </c>
      <c r="Q757" s="192">
        <f t="shared" si="95"/>
        <v>40958.866146404078</v>
      </c>
      <c r="R757" s="149">
        <f t="shared" si="91"/>
        <v>1414850.310332238</v>
      </c>
      <c r="S757" s="187">
        <v>45651</v>
      </c>
      <c r="T757" s="149"/>
      <c r="U757" s="191"/>
      <c r="X757" s="149">
        <f t="shared" si="92"/>
        <v>6138</v>
      </c>
      <c r="Y757" s="57">
        <f t="shared" si="93"/>
        <v>-40958.866146404078</v>
      </c>
      <c r="Z757" s="193">
        <f t="shared" si="94"/>
        <v>-1408712.310332238</v>
      </c>
    </row>
    <row r="758" spans="14:26" x14ac:dyDescent="0.2">
      <c r="N758" s="56">
        <v>759</v>
      </c>
      <c r="O758" s="191" t="str">
        <f t="shared" si="89"/>
        <v>NL100</v>
      </c>
      <c r="P758" s="57">
        <f t="shared" si="90"/>
        <v>93.32785688207376</v>
      </c>
      <c r="Q758" s="192">
        <f t="shared" si="95"/>
        <v>41052.194003286153</v>
      </c>
      <c r="R758" s="149">
        <f t="shared" si="91"/>
        <v>1416716.8674698796</v>
      </c>
      <c r="S758" s="187">
        <v>45652</v>
      </c>
      <c r="T758" s="149"/>
      <c r="U758" s="191"/>
      <c r="X758" s="149">
        <f t="shared" si="92"/>
        <v>6138</v>
      </c>
      <c r="Y758" s="57">
        <f t="shared" si="93"/>
        <v>-41052.194003286153</v>
      </c>
      <c r="Z758" s="193">
        <f t="shared" si="94"/>
        <v>-1410578.8674698796</v>
      </c>
    </row>
    <row r="759" spans="14:26" x14ac:dyDescent="0.2">
      <c r="N759" s="56">
        <v>760</v>
      </c>
      <c r="O759" s="191" t="str">
        <f t="shared" si="89"/>
        <v>NL100</v>
      </c>
      <c r="P759" s="57">
        <f t="shared" si="90"/>
        <v>93.32785688207376</v>
      </c>
      <c r="Q759" s="192">
        <f t="shared" si="95"/>
        <v>41145.521860168228</v>
      </c>
      <c r="R759" s="149">
        <f t="shared" si="91"/>
        <v>1418583.4246075209</v>
      </c>
      <c r="S759" s="187">
        <v>45653</v>
      </c>
      <c r="T759" s="149"/>
      <c r="U759" s="191"/>
      <c r="X759" s="149">
        <f t="shared" si="92"/>
        <v>6138</v>
      </c>
      <c r="Y759" s="57">
        <f t="shared" si="93"/>
        <v>-41145.521860168228</v>
      </c>
      <c r="Z759" s="193">
        <f t="shared" si="94"/>
        <v>-1412445.4246075209</v>
      </c>
    </row>
    <row r="760" spans="14:26" x14ac:dyDescent="0.2">
      <c r="N760" s="56">
        <v>761</v>
      </c>
      <c r="O760" s="191" t="str">
        <f t="shared" si="89"/>
        <v>NL100</v>
      </c>
      <c r="P760" s="57">
        <f t="shared" si="90"/>
        <v>93.32785688207376</v>
      </c>
      <c r="Q760" s="192">
        <f t="shared" si="95"/>
        <v>41238.849717050303</v>
      </c>
      <c r="R760" s="149">
        <f t="shared" si="91"/>
        <v>1420449.9817451625</v>
      </c>
      <c r="S760" s="187">
        <v>45654</v>
      </c>
      <c r="T760" s="149"/>
      <c r="U760" s="191"/>
      <c r="X760" s="149">
        <f t="shared" si="92"/>
        <v>6138</v>
      </c>
      <c r="Y760" s="57">
        <f t="shared" si="93"/>
        <v>-41238.849717050303</v>
      </c>
      <c r="Z760" s="193">
        <f t="shared" si="94"/>
        <v>-1414311.9817451625</v>
      </c>
    </row>
    <row r="761" spans="14:26" x14ac:dyDescent="0.2">
      <c r="N761" s="56">
        <v>762</v>
      </c>
      <c r="O761" s="191" t="str">
        <f t="shared" si="89"/>
        <v>NL100</v>
      </c>
      <c r="P761" s="57">
        <f t="shared" si="90"/>
        <v>93.32785688207376</v>
      </c>
      <c r="Q761" s="192">
        <f t="shared" si="95"/>
        <v>41332.177573932378</v>
      </c>
      <c r="R761" s="149">
        <f t="shared" si="91"/>
        <v>1422316.5388828039</v>
      </c>
      <c r="S761" s="187">
        <v>45655</v>
      </c>
      <c r="T761" s="149"/>
      <c r="U761" s="191"/>
      <c r="X761" s="149">
        <f t="shared" si="92"/>
        <v>6138</v>
      </c>
      <c r="Y761" s="57">
        <f t="shared" si="93"/>
        <v>-41332.177573932378</v>
      </c>
      <c r="Z761" s="193">
        <f t="shared" si="94"/>
        <v>-1416178.5388828039</v>
      </c>
    </row>
    <row r="762" spans="14:26" x14ac:dyDescent="0.2">
      <c r="N762" s="56">
        <v>763</v>
      </c>
      <c r="O762" s="191" t="str">
        <f t="shared" si="89"/>
        <v>NL100</v>
      </c>
      <c r="P762" s="57">
        <f t="shared" si="90"/>
        <v>93.32785688207376</v>
      </c>
      <c r="Q762" s="192">
        <f t="shared" si="95"/>
        <v>41425.505430814454</v>
      </c>
      <c r="R762" s="149">
        <f t="shared" si="91"/>
        <v>1424183.0960204455</v>
      </c>
      <c r="S762" s="187">
        <v>45656</v>
      </c>
      <c r="T762" s="149"/>
      <c r="U762" s="191"/>
      <c r="X762" s="149">
        <f t="shared" si="92"/>
        <v>6138</v>
      </c>
      <c r="Y762" s="57">
        <f t="shared" si="93"/>
        <v>-41425.505430814454</v>
      </c>
      <c r="Z762" s="193">
        <f t="shared" si="94"/>
        <v>-1418045.0960204455</v>
      </c>
    </row>
    <row r="763" spans="14:26" x14ac:dyDescent="0.2">
      <c r="N763" s="56">
        <v>764</v>
      </c>
      <c r="O763" s="191" t="str">
        <f t="shared" si="89"/>
        <v>NL100</v>
      </c>
      <c r="P763" s="57">
        <f t="shared" si="90"/>
        <v>93.32785688207376</v>
      </c>
      <c r="Q763" s="192">
        <f t="shared" si="95"/>
        <v>41518.833287696529</v>
      </c>
      <c r="R763" s="149">
        <f t="shared" si="91"/>
        <v>1426049.6531580868</v>
      </c>
      <c r="S763" s="187">
        <v>45657</v>
      </c>
      <c r="T763" s="149"/>
      <c r="U763" s="191"/>
      <c r="X763" s="149">
        <f t="shared" si="92"/>
        <v>6138</v>
      </c>
      <c r="Y763" s="57">
        <f t="shared" si="93"/>
        <v>-41518.833287696529</v>
      </c>
      <c r="Z763" s="193">
        <f t="shared" si="94"/>
        <v>-1419911.6531580868</v>
      </c>
    </row>
    <row r="764" spans="14:26" x14ac:dyDescent="0.2">
      <c r="N764" s="56">
        <v>765</v>
      </c>
      <c r="O764" s="191" t="str">
        <f t="shared" si="89"/>
        <v>NL100</v>
      </c>
      <c r="P764" s="57">
        <f t="shared" si="90"/>
        <v>93.32785688207376</v>
      </c>
      <c r="Q764" s="192">
        <f t="shared" si="95"/>
        <v>41612.161144578604</v>
      </c>
      <c r="R764" s="149">
        <f t="shared" si="91"/>
        <v>1427916.2102957284</v>
      </c>
      <c r="S764" s="187">
        <v>45658</v>
      </c>
      <c r="T764" s="149"/>
      <c r="U764" s="191"/>
      <c r="X764" s="149">
        <f t="shared" si="92"/>
        <v>6138</v>
      </c>
      <c r="Y764" s="57">
        <f t="shared" si="93"/>
        <v>-41612.161144578604</v>
      </c>
      <c r="Z764" s="193">
        <f t="shared" si="94"/>
        <v>-1421778.2102957284</v>
      </c>
    </row>
    <row r="765" spans="14:26" x14ac:dyDescent="0.2">
      <c r="N765" s="56">
        <v>766</v>
      </c>
      <c r="O765" s="191" t="str">
        <f t="shared" si="89"/>
        <v>NL100</v>
      </c>
      <c r="P765" s="57">
        <f t="shared" si="90"/>
        <v>93.32785688207376</v>
      </c>
      <c r="Q765" s="192">
        <f t="shared" si="95"/>
        <v>41705.489001460679</v>
      </c>
      <c r="R765" s="149">
        <f t="shared" si="91"/>
        <v>1429782.7674333698</v>
      </c>
      <c r="S765" s="187">
        <v>45659</v>
      </c>
      <c r="T765" s="149"/>
      <c r="U765" s="191"/>
      <c r="X765" s="149">
        <f t="shared" si="92"/>
        <v>6138</v>
      </c>
      <c r="Y765" s="57">
        <f t="shared" si="93"/>
        <v>-41705.489001460679</v>
      </c>
      <c r="Z765" s="193">
        <f t="shared" si="94"/>
        <v>-1423644.7674333698</v>
      </c>
    </row>
    <row r="766" spans="14:26" x14ac:dyDescent="0.2">
      <c r="N766" s="56">
        <v>767</v>
      </c>
      <c r="O766" s="191" t="str">
        <f t="shared" si="89"/>
        <v>NL100</v>
      </c>
      <c r="P766" s="57">
        <f t="shared" si="90"/>
        <v>93.32785688207376</v>
      </c>
      <c r="Q766" s="192">
        <f t="shared" si="95"/>
        <v>41798.816858342754</v>
      </c>
      <c r="R766" s="149">
        <f t="shared" si="91"/>
        <v>1431649.3245710114</v>
      </c>
      <c r="S766" s="187">
        <v>45660</v>
      </c>
      <c r="T766" s="149"/>
      <c r="U766" s="191"/>
      <c r="X766" s="149">
        <f t="shared" si="92"/>
        <v>6138</v>
      </c>
      <c r="Y766" s="57">
        <f t="shared" si="93"/>
        <v>-41798.816858342754</v>
      </c>
      <c r="Z766" s="193">
        <f t="shared" si="94"/>
        <v>-1425511.3245710114</v>
      </c>
    </row>
    <row r="767" spans="14:26" x14ac:dyDescent="0.2">
      <c r="N767" s="56">
        <v>768</v>
      </c>
      <c r="O767" s="191" t="str">
        <f t="shared" si="89"/>
        <v>NL100</v>
      </c>
      <c r="P767" s="57">
        <f t="shared" si="90"/>
        <v>93.32785688207376</v>
      </c>
      <c r="Q767" s="192">
        <f t="shared" si="95"/>
        <v>41892.144715224829</v>
      </c>
      <c r="R767" s="149">
        <f t="shared" si="91"/>
        <v>1433515.8817086527</v>
      </c>
      <c r="S767" s="187">
        <v>45661</v>
      </c>
      <c r="T767" s="149"/>
      <c r="U767" s="191"/>
      <c r="X767" s="149">
        <f t="shared" si="92"/>
        <v>6138</v>
      </c>
      <c r="Y767" s="57">
        <f t="shared" si="93"/>
        <v>-41892.144715224829</v>
      </c>
      <c r="Z767" s="193">
        <f t="shared" si="94"/>
        <v>-1427377.8817086527</v>
      </c>
    </row>
    <row r="768" spans="14:26" x14ac:dyDescent="0.2">
      <c r="N768" s="56">
        <v>769</v>
      </c>
      <c r="O768" s="191" t="str">
        <f t="shared" ref="O768:O831" si="96">IF(N768&lt;$K$3,$A$3,IF(AND(N768&gt;$K$3,N768&lt;$K$4),$A$4,IF(AND(N768&gt;$K$4,N768&lt;$K$5),$A$5,IF(AND(N768&gt;$K$5,N768&lt;$K$6),$A$6,IF(AND(N768&gt;$K$6,N768&lt;$K$7),$A$7,IF(AND(N768&gt;$K$7,N768&lt;$K$8),$A$8,IF(AND(N768&gt;$K$8,N768&lt;$K$9),$A$9)))))))</f>
        <v>NL100</v>
      </c>
      <c r="P768" s="57">
        <f t="shared" si="90"/>
        <v>93.32785688207376</v>
      </c>
      <c r="Q768" s="192">
        <f t="shared" si="95"/>
        <v>41985.472572106904</v>
      </c>
      <c r="R768" s="149">
        <f t="shared" si="91"/>
        <v>1435382.4388462943</v>
      </c>
      <c r="S768" s="187">
        <v>45662</v>
      </c>
      <c r="T768" s="149"/>
      <c r="U768" s="191"/>
      <c r="X768" s="149">
        <f t="shared" si="92"/>
        <v>6138</v>
      </c>
      <c r="Y768" s="57">
        <f t="shared" si="93"/>
        <v>-41985.472572106904</v>
      </c>
      <c r="Z768" s="193">
        <f t="shared" si="94"/>
        <v>-1429244.4388462943</v>
      </c>
    </row>
    <row r="769" spans="14:26" x14ac:dyDescent="0.2">
      <c r="N769" s="56">
        <v>770</v>
      </c>
      <c r="O769" s="191" t="str">
        <f t="shared" si="96"/>
        <v>NL100</v>
      </c>
      <c r="P769" s="57">
        <f t="shared" ref="P769:P832" si="97">VLOOKUP(O769,$A$3:$L$9,12,0)</f>
        <v>93.32785688207376</v>
      </c>
      <c r="Q769" s="192">
        <f t="shared" si="95"/>
        <v>42078.80042898898</v>
      </c>
      <c r="R769" s="149">
        <f t="shared" si="91"/>
        <v>1437248.9959839359</v>
      </c>
      <c r="S769" s="187">
        <v>45663</v>
      </c>
      <c r="T769" s="149"/>
      <c r="U769" s="191"/>
      <c r="X769" s="149">
        <f t="shared" si="92"/>
        <v>6138</v>
      </c>
      <c r="Y769" s="57">
        <f t="shared" si="93"/>
        <v>-42078.80042898898</v>
      </c>
      <c r="Z769" s="193">
        <f t="shared" si="94"/>
        <v>-1431110.9959839359</v>
      </c>
    </row>
    <row r="770" spans="14:26" x14ac:dyDescent="0.2">
      <c r="N770" s="56">
        <v>771</v>
      </c>
      <c r="O770" s="191" t="str">
        <f t="shared" si="96"/>
        <v>NL100</v>
      </c>
      <c r="P770" s="57">
        <f t="shared" si="97"/>
        <v>93.32785688207376</v>
      </c>
      <c r="Q770" s="192">
        <f t="shared" si="95"/>
        <v>42172.128285871055</v>
      </c>
      <c r="R770" s="149">
        <f t="shared" ref="R770:R833" si="98">$C$25*N770</f>
        <v>1439115.5531215772</v>
      </c>
      <c r="S770" s="187">
        <v>45664</v>
      </c>
      <c r="T770" s="149"/>
      <c r="U770" s="191"/>
      <c r="X770" s="149">
        <f t="shared" si="92"/>
        <v>6138</v>
      </c>
      <c r="Y770" s="57">
        <f t="shared" si="93"/>
        <v>-42172.128285871055</v>
      </c>
      <c r="Z770" s="193">
        <f t="shared" si="94"/>
        <v>-1432977.5531215772</v>
      </c>
    </row>
    <row r="771" spans="14:26" x14ac:dyDescent="0.2">
      <c r="N771" s="56">
        <v>772</v>
      </c>
      <c r="O771" s="191" t="str">
        <f t="shared" si="96"/>
        <v>NL100</v>
      </c>
      <c r="P771" s="57">
        <f t="shared" si="97"/>
        <v>93.32785688207376</v>
      </c>
      <c r="Q771" s="192">
        <f t="shared" si="95"/>
        <v>42265.45614275313</v>
      </c>
      <c r="R771" s="149">
        <f t="shared" si="98"/>
        <v>1440982.1102592188</v>
      </c>
      <c r="S771" s="187">
        <v>45665</v>
      </c>
      <c r="T771" s="149"/>
      <c r="U771" s="191"/>
      <c r="X771" s="149">
        <f t="shared" si="92"/>
        <v>6138</v>
      </c>
      <c r="Y771" s="57">
        <f t="shared" si="93"/>
        <v>-42265.45614275313</v>
      </c>
      <c r="Z771" s="193">
        <f t="shared" si="94"/>
        <v>-1434844.1102592188</v>
      </c>
    </row>
    <row r="772" spans="14:26" x14ac:dyDescent="0.2">
      <c r="N772" s="56">
        <v>773</v>
      </c>
      <c r="O772" s="191" t="str">
        <f t="shared" si="96"/>
        <v>NL100</v>
      </c>
      <c r="P772" s="57">
        <f t="shared" si="97"/>
        <v>93.32785688207376</v>
      </c>
      <c r="Q772" s="192">
        <f t="shared" si="95"/>
        <v>42358.783999635205</v>
      </c>
      <c r="R772" s="149">
        <f t="shared" si="98"/>
        <v>1442848.6673968602</v>
      </c>
      <c r="S772" s="187">
        <v>45666</v>
      </c>
      <c r="T772" s="149"/>
      <c r="U772" s="191"/>
      <c r="X772" s="149">
        <f t="shared" si="92"/>
        <v>6138</v>
      </c>
      <c r="Y772" s="57">
        <f t="shared" si="93"/>
        <v>-42358.783999635205</v>
      </c>
      <c r="Z772" s="193">
        <f t="shared" si="94"/>
        <v>-1436710.6673968602</v>
      </c>
    </row>
    <row r="773" spans="14:26" x14ac:dyDescent="0.2">
      <c r="N773" s="56">
        <v>774</v>
      </c>
      <c r="O773" s="191" t="str">
        <f t="shared" si="96"/>
        <v>NL100</v>
      </c>
      <c r="P773" s="57">
        <f t="shared" si="97"/>
        <v>93.32785688207376</v>
      </c>
      <c r="Q773" s="192">
        <f t="shared" si="95"/>
        <v>42452.11185651728</v>
      </c>
      <c r="R773" s="149">
        <f t="shared" si="98"/>
        <v>1444715.2245345018</v>
      </c>
      <c r="S773" s="187">
        <v>45667</v>
      </c>
      <c r="T773" s="149"/>
      <c r="U773" s="191"/>
      <c r="X773" s="149">
        <f t="shared" si="92"/>
        <v>6138</v>
      </c>
      <c r="Y773" s="57">
        <f t="shared" si="93"/>
        <v>-42452.11185651728</v>
      </c>
      <c r="Z773" s="193">
        <f t="shared" si="94"/>
        <v>-1438577.2245345018</v>
      </c>
    </row>
    <row r="774" spans="14:26" x14ac:dyDescent="0.2">
      <c r="N774" s="56">
        <v>775</v>
      </c>
      <c r="O774" s="191" t="str">
        <f t="shared" si="96"/>
        <v>NL100</v>
      </c>
      <c r="P774" s="57">
        <f t="shared" si="97"/>
        <v>93.32785688207376</v>
      </c>
      <c r="Q774" s="192">
        <f t="shared" si="95"/>
        <v>42545.439713399355</v>
      </c>
      <c r="R774" s="149">
        <f t="shared" si="98"/>
        <v>1446581.7816721431</v>
      </c>
      <c r="S774" s="187">
        <v>45668</v>
      </c>
      <c r="T774" s="149"/>
      <c r="U774" s="191"/>
      <c r="X774" s="149">
        <f t="shared" si="92"/>
        <v>6138</v>
      </c>
      <c r="Y774" s="57">
        <f t="shared" si="93"/>
        <v>-42545.439713399355</v>
      </c>
      <c r="Z774" s="193">
        <f t="shared" si="94"/>
        <v>-1440443.7816721431</v>
      </c>
    </row>
    <row r="775" spans="14:26" x14ac:dyDescent="0.2">
      <c r="N775" s="56">
        <v>776</v>
      </c>
      <c r="O775" s="191" t="str">
        <f t="shared" si="96"/>
        <v>NL100</v>
      </c>
      <c r="P775" s="57">
        <f t="shared" si="97"/>
        <v>93.32785688207376</v>
      </c>
      <c r="Q775" s="192">
        <f t="shared" si="95"/>
        <v>42638.76757028143</v>
      </c>
      <c r="R775" s="149">
        <f t="shared" si="98"/>
        <v>1448448.3388097847</v>
      </c>
      <c r="S775" s="187">
        <v>45669</v>
      </c>
      <c r="T775" s="149"/>
      <c r="U775" s="191"/>
      <c r="X775" s="149">
        <f t="shared" si="92"/>
        <v>6138</v>
      </c>
      <c r="Y775" s="57">
        <f t="shared" si="93"/>
        <v>-42638.76757028143</v>
      </c>
      <c r="Z775" s="193">
        <f t="shared" si="94"/>
        <v>-1442310.3388097847</v>
      </c>
    </row>
    <row r="776" spans="14:26" x14ac:dyDescent="0.2">
      <c r="N776" s="56">
        <v>777</v>
      </c>
      <c r="O776" s="191" t="str">
        <f t="shared" si="96"/>
        <v>NL100</v>
      </c>
      <c r="P776" s="57">
        <f t="shared" si="97"/>
        <v>93.32785688207376</v>
      </c>
      <c r="Q776" s="192">
        <f t="shared" si="95"/>
        <v>42732.095427163506</v>
      </c>
      <c r="R776" s="149">
        <f t="shared" si="98"/>
        <v>1450314.8959474261</v>
      </c>
      <c r="S776" s="187">
        <v>45670</v>
      </c>
      <c r="T776" s="149"/>
      <c r="U776" s="191"/>
      <c r="X776" s="149">
        <f t="shared" si="92"/>
        <v>6138</v>
      </c>
      <c r="Y776" s="57">
        <f t="shared" si="93"/>
        <v>-42732.095427163506</v>
      </c>
      <c r="Z776" s="193">
        <f t="shared" si="94"/>
        <v>-1444176.8959474261</v>
      </c>
    </row>
    <row r="777" spans="14:26" x14ac:dyDescent="0.2">
      <c r="N777" s="56">
        <v>778</v>
      </c>
      <c r="O777" s="191" t="str">
        <f t="shared" si="96"/>
        <v>NL100</v>
      </c>
      <c r="P777" s="57">
        <f t="shared" si="97"/>
        <v>93.32785688207376</v>
      </c>
      <c r="Q777" s="192">
        <f t="shared" si="95"/>
        <v>42825.423284045581</v>
      </c>
      <c r="R777" s="149">
        <f t="shared" si="98"/>
        <v>1452181.4530850677</v>
      </c>
      <c r="S777" s="187">
        <v>45671</v>
      </c>
      <c r="T777" s="149"/>
      <c r="U777" s="191"/>
      <c r="X777" s="149">
        <f t="shared" si="92"/>
        <v>6138</v>
      </c>
      <c r="Y777" s="57">
        <f t="shared" si="93"/>
        <v>-42825.423284045581</v>
      </c>
      <c r="Z777" s="193">
        <f t="shared" si="94"/>
        <v>-1446043.4530850677</v>
      </c>
    </row>
    <row r="778" spans="14:26" x14ac:dyDescent="0.2">
      <c r="N778" s="56">
        <v>779</v>
      </c>
      <c r="O778" s="191" t="str">
        <f t="shared" si="96"/>
        <v>NL100</v>
      </c>
      <c r="P778" s="57">
        <f t="shared" si="97"/>
        <v>93.32785688207376</v>
      </c>
      <c r="Q778" s="192">
        <f t="shared" si="95"/>
        <v>42918.751140927656</v>
      </c>
      <c r="R778" s="149">
        <f t="shared" si="98"/>
        <v>1454048.010222709</v>
      </c>
      <c r="S778" s="187">
        <v>45672</v>
      </c>
      <c r="T778" s="149"/>
      <c r="U778" s="191"/>
      <c r="X778" s="149">
        <f t="shared" si="92"/>
        <v>6138</v>
      </c>
      <c r="Y778" s="57">
        <f t="shared" si="93"/>
        <v>-42918.751140927656</v>
      </c>
      <c r="Z778" s="193">
        <f t="shared" si="94"/>
        <v>-1447910.010222709</v>
      </c>
    </row>
    <row r="779" spans="14:26" x14ac:dyDescent="0.2">
      <c r="N779" s="56">
        <v>780</v>
      </c>
      <c r="O779" s="191" t="str">
        <f t="shared" si="96"/>
        <v>NL100</v>
      </c>
      <c r="P779" s="57">
        <f t="shared" si="97"/>
        <v>93.32785688207376</v>
      </c>
      <c r="Q779" s="192">
        <f t="shared" si="95"/>
        <v>43012.078997809731</v>
      </c>
      <c r="R779" s="149">
        <f t="shared" si="98"/>
        <v>1455914.5673603506</v>
      </c>
      <c r="S779" s="187">
        <v>45673</v>
      </c>
      <c r="T779" s="149"/>
      <c r="U779" s="191"/>
      <c r="X779" s="149">
        <f t="shared" ref="X779:X842" si="99">X778+W779</f>
        <v>6138</v>
      </c>
      <c r="Y779" s="57">
        <f t="shared" ref="Y779:Y842" si="100">V779-Q779</f>
        <v>-43012.078997809731</v>
      </c>
      <c r="Z779" s="193">
        <f t="shared" ref="Z779:Z842" si="101">X779-R779</f>
        <v>-1449776.5673603506</v>
      </c>
    </row>
    <row r="780" spans="14:26" x14ac:dyDescent="0.2">
      <c r="N780" s="56">
        <v>781</v>
      </c>
      <c r="O780" s="191" t="str">
        <f t="shared" si="96"/>
        <v>NL100</v>
      </c>
      <c r="P780" s="57">
        <f t="shared" si="97"/>
        <v>93.32785688207376</v>
      </c>
      <c r="Q780" s="192">
        <f t="shared" si="95"/>
        <v>43105.406854691806</v>
      </c>
      <c r="R780" s="149">
        <f t="shared" si="98"/>
        <v>1457781.124497992</v>
      </c>
      <c r="S780" s="187">
        <v>45674</v>
      </c>
      <c r="T780" s="149"/>
      <c r="U780" s="191"/>
      <c r="X780" s="149">
        <f t="shared" si="99"/>
        <v>6138</v>
      </c>
      <c r="Y780" s="57">
        <f t="shared" si="100"/>
        <v>-43105.406854691806</v>
      </c>
      <c r="Z780" s="193">
        <f t="shared" si="101"/>
        <v>-1451643.124497992</v>
      </c>
    </row>
    <row r="781" spans="14:26" x14ac:dyDescent="0.2">
      <c r="N781" s="56">
        <v>782</v>
      </c>
      <c r="O781" s="191" t="str">
        <f t="shared" si="96"/>
        <v>NL100</v>
      </c>
      <c r="P781" s="57">
        <f t="shared" si="97"/>
        <v>93.32785688207376</v>
      </c>
      <c r="Q781" s="192">
        <f t="shared" si="95"/>
        <v>43198.734711573881</v>
      </c>
      <c r="R781" s="149">
        <f t="shared" si="98"/>
        <v>1459647.6816356336</v>
      </c>
      <c r="S781" s="187">
        <v>45675</v>
      </c>
      <c r="T781" s="149"/>
      <c r="U781" s="191"/>
      <c r="X781" s="149">
        <f t="shared" si="99"/>
        <v>6138</v>
      </c>
      <c r="Y781" s="57">
        <f t="shared" si="100"/>
        <v>-43198.734711573881</v>
      </c>
      <c r="Z781" s="193">
        <f t="shared" si="101"/>
        <v>-1453509.6816356336</v>
      </c>
    </row>
    <row r="782" spans="14:26" x14ac:dyDescent="0.2">
      <c r="N782" s="56">
        <v>783</v>
      </c>
      <c r="O782" s="191" t="str">
        <f t="shared" si="96"/>
        <v>NL100</v>
      </c>
      <c r="P782" s="57">
        <f t="shared" si="97"/>
        <v>93.32785688207376</v>
      </c>
      <c r="Q782" s="192">
        <f t="shared" si="95"/>
        <v>43292.062568455956</v>
      </c>
      <c r="R782" s="149">
        <f t="shared" si="98"/>
        <v>1461514.2387732749</v>
      </c>
      <c r="S782" s="187">
        <v>45676</v>
      </c>
      <c r="T782" s="149"/>
      <c r="U782" s="191"/>
      <c r="X782" s="149">
        <f t="shared" si="99"/>
        <v>6138</v>
      </c>
      <c r="Y782" s="57">
        <f t="shared" si="100"/>
        <v>-43292.062568455956</v>
      </c>
      <c r="Z782" s="193">
        <f t="shared" si="101"/>
        <v>-1455376.2387732749</v>
      </c>
    </row>
    <row r="783" spans="14:26" x14ac:dyDescent="0.2">
      <c r="N783" s="56">
        <v>784</v>
      </c>
      <c r="O783" s="191" t="str">
        <f t="shared" si="96"/>
        <v>NL100</v>
      </c>
      <c r="P783" s="57">
        <f t="shared" si="97"/>
        <v>93.32785688207376</v>
      </c>
      <c r="Q783" s="192">
        <f t="shared" si="95"/>
        <v>43385.390425338031</v>
      </c>
      <c r="R783" s="149">
        <f t="shared" si="98"/>
        <v>1463380.7959109165</v>
      </c>
      <c r="S783" s="187">
        <v>45677</v>
      </c>
      <c r="T783" s="149"/>
      <c r="U783" s="191"/>
      <c r="X783" s="149">
        <f t="shared" si="99"/>
        <v>6138</v>
      </c>
      <c r="Y783" s="57">
        <f t="shared" si="100"/>
        <v>-43385.390425338031</v>
      </c>
      <c r="Z783" s="193">
        <f t="shared" si="101"/>
        <v>-1457242.7959109165</v>
      </c>
    </row>
    <row r="784" spans="14:26" x14ac:dyDescent="0.2">
      <c r="N784" s="56">
        <v>785</v>
      </c>
      <c r="O784" s="191" t="str">
        <f t="shared" si="96"/>
        <v>NL100</v>
      </c>
      <c r="P784" s="57">
        <f t="shared" si="97"/>
        <v>93.32785688207376</v>
      </c>
      <c r="Q784" s="192">
        <f t="shared" si="95"/>
        <v>43478.718282220107</v>
      </c>
      <c r="R784" s="149">
        <f t="shared" si="98"/>
        <v>1465247.3530485579</v>
      </c>
      <c r="S784" s="187">
        <v>45678</v>
      </c>
      <c r="T784" s="149"/>
      <c r="U784" s="191"/>
      <c r="X784" s="149">
        <f t="shared" si="99"/>
        <v>6138</v>
      </c>
      <c r="Y784" s="57">
        <f t="shared" si="100"/>
        <v>-43478.718282220107</v>
      </c>
      <c r="Z784" s="193">
        <f t="shared" si="101"/>
        <v>-1459109.3530485579</v>
      </c>
    </row>
    <row r="785" spans="14:26" x14ac:dyDescent="0.2">
      <c r="N785" s="56">
        <v>786</v>
      </c>
      <c r="O785" s="191" t="str">
        <f t="shared" si="96"/>
        <v>NL100</v>
      </c>
      <c r="P785" s="57">
        <f t="shared" si="97"/>
        <v>93.32785688207376</v>
      </c>
      <c r="Q785" s="192">
        <f t="shared" si="95"/>
        <v>43572.046139102182</v>
      </c>
      <c r="R785" s="149">
        <f t="shared" si="98"/>
        <v>1467113.9101861995</v>
      </c>
      <c r="S785" s="187">
        <v>45679</v>
      </c>
      <c r="T785" s="149"/>
      <c r="U785" s="191"/>
      <c r="X785" s="149">
        <f t="shared" si="99"/>
        <v>6138</v>
      </c>
      <c r="Y785" s="57">
        <f t="shared" si="100"/>
        <v>-43572.046139102182</v>
      </c>
      <c r="Z785" s="193">
        <f t="shared" si="101"/>
        <v>-1460975.9101861995</v>
      </c>
    </row>
    <row r="786" spans="14:26" x14ac:dyDescent="0.2">
      <c r="N786" s="56">
        <v>787</v>
      </c>
      <c r="O786" s="191" t="str">
        <f t="shared" si="96"/>
        <v>NL100</v>
      </c>
      <c r="P786" s="57">
        <f t="shared" si="97"/>
        <v>93.32785688207376</v>
      </c>
      <c r="Q786" s="192">
        <f t="shared" si="95"/>
        <v>43665.373995984257</v>
      </c>
      <c r="R786" s="149">
        <f t="shared" si="98"/>
        <v>1468980.4673238408</v>
      </c>
      <c r="S786" s="187">
        <v>45680</v>
      </c>
      <c r="T786" s="149"/>
      <c r="U786" s="191"/>
      <c r="X786" s="149">
        <f t="shared" si="99"/>
        <v>6138</v>
      </c>
      <c r="Y786" s="57">
        <f t="shared" si="100"/>
        <v>-43665.373995984257</v>
      </c>
      <c r="Z786" s="193">
        <f t="shared" si="101"/>
        <v>-1462842.4673238408</v>
      </c>
    </row>
    <row r="787" spans="14:26" x14ac:dyDescent="0.2">
      <c r="N787" s="56">
        <v>788</v>
      </c>
      <c r="O787" s="191" t="str">
        <f t="shared" si="96"/>
        <v>NL100</v>
      </c>
      <c r="P787" s="57">
        <f t="shared" si="97"/>
        <v>93.32785688207376</v>
      </c>
      <c r="Q787" s="192">
        <f t="shared" ref="Q787:Q850" si="102">Q786+P787</f>
        <v>43758.701852866332</v>
      </c>
      <c r="R787" s="149">
        <f t="shared" si="98"/>
        <v>1470847.0244614824</v>
      </c>
      <c r="S787" s="187">
        <v>45681</v>
      </c>
      <c r="T787" s="149"/>
      <c r="U787" s="191"/>
      <c r="X787" s="149">
        <f t="shared" si="99"/>
        <v>6138</v>
      </c>
      <c r="Y787" s="57">
        <f t="shared" si="100"/>
        <v>-43758.701852866332</v>
      </c>
      <c r="Z787" s="193">
        <f t="shared" si="101"/>
        <v>-1464709.0244614824</v>
      </c>
    </row>
    <row r="788" spans="14:26" x14ac:dyDescent="0.2">
      <c r="N788" s="56">
        <v>789</v>
      </c>
      <c r="O788" s="191" t="str">
        <f t="shared" si="96"/>
        <v>NL100</v>
      </c>
      <c r="P788" s="57">
        <f t="shared" si="97"/>
        <v>93.32785688207376</v>
      </c>
      <c r="Q788" s="192">
        <f t="shared" si="102"/>
        <v>43852.029709748407</v>
      </c>
      <c r="R788" s="149">
        <f t="shared" si="98"/>
        <v>1472713.5815991238</v>
      </c>
      <c r="S788" s="187">
        <v>45682</v>
      </c>
      <c r="T788" s="149"/>
      <c r="U788" s="191"/>
      <c r="X788" s="149">
        <f t="shared" si="99"/>
        <v>6138</v>
      </c>
      <c r="Y788" s="57">
        <f t="shared" si="100"/>
        <v>-43852.029709748407</v>
      </c>
      <c r="Z788" s="193">
        <f t="shared" si="101"/>
        <v>-1466575.5815991238</v>
      </c>
    </row>
    <row r="789" spans="14:26" x14ac:dyDescent="0.2">
      <c r="N789" s="56">
        <v>790</v>
      </c>
      <c r="O789" s="191" t="str">
        <f t="shared" si="96"/>
        <v>NL100</v>
      </c>
      <c r="P789" s="57">
        <f t="shared" si="97"/>
        <v>93.32785688207376</v>
      </c>
      <c r="Q789" s="192">
        <f t="shared" si="102"/>
        <v>43945.357566630482</v>
      </c>
      <c r="R789" s="149">
        <f t="shared" si="98"/>
        <v>1474580.1387367654</v>
      </c>
      <c r="S789" s="187">
        <v>45683</v>
      </c>
      <c r="T789" s="149"/>
      <c r="U789" s="191"/>
      <c r="X789" s="149">
        <f t="shared" si="99"/>
        <v>6138</v>
      </c>
      <c r="Y789" s="57">
        <f t="shared" si="100"/>
        <v>-43945.357566630482</v>
      </c>
      <c r="Z789" s="193">
        <f t="shared" si="101"/>
        <v>-1468442.1387367654</v>
      </c>
    </row>
    <row r="790" spans="14:26" x14ac:dyDescent="0.2">
      <c r="N790" s="56">
        <v>791</v>
      </c>
      <c r="O790" s="191" t="str">
        <f t="shared" si="96"/>
        <v>NL100</v>
      </c>
      <c r="P790" s="57">
        <f t="shared" si="97"/>
        <v>93.32785688207376</v>
      </c>
      <c r="Q790" s="192">
        <f t="shared" si="102"/>
        <v>44038.685423512557</v>
      </c>
      <c r="R790" s="149">
        <f t="shared" si="98"/>
        <v>1476446.6958744067</v>
      </c>
      <c r="S790" s="187">
        <v>45684</v>
      </c>
      <c r="T790" s="149"/>
      <c r="U790" s="191"/>
      <c r="X790" s="149">
        <f t="shared" si="99"/>
        <v>6138</v>
      </c>
      <c r="Y790" s="57">
        <f t="shared" si="100"/>
        <v>-44038.685423512557</v>
      </c>
      <c r="Z790" s="193">
        <f t="shared" si="101"/>
        <v>-1470308.6958744067</v>
      </c>
    </row>
    <row r="791" spans="14:26" x14ac:dyDescent="0.2">
      <c r="N791" s="56">
        <v>792</v>
      </c>
      <c r="O791" s="191" t="str">
        <f t="shared" si="96"/>
        <v>NL100</v>
      </c>
      <c r="P791" s="57">
        <f t="shared" si="97"/>
        <v>93.32785688207376</v>
      </c>
      <c r="Q791" s="192">
        <f t="shared" si="102"/>
        <v>44132.013280394633</v>
      </c>
      <c r="R791" s="149">
        <f t="shared" si="98"/>
        <v>1478313.2530120483</v>
      </c>
      <c r="S791" s="187">
        <v>45685</v>
      </c>
      <c r="T791" s="149"/>
      <c r="U791" s="191"/>
      <c r="X791" s="149">
        <f t="shared" si="99"/>
        <v>6138</v>
      </c>
      <c r="Y791" s="57">
        <f t="shared" si="100"/>
        <v>-44132.013280394633</v>
      </c>
      <c r="Z791" s="193">
        <f t="shared" si="101"/>
        <v>-1472175.2530120483</v>
      </c>
    </row>
    <row r="792" spans="14:26" x14ac:dyDescent="0.2">
      <c r="N792" s="56">
        <v>793</v>
      </c>
      <c r="O792" s="191" t="str">
        <f t="shared" si="96"/>
        <v>NL100</v>
      </c>
      <c r="P792" s="57">
        <f t="shared" si="97"/>
        <v>93.32785688207376</v>
      </c>
      <c r="Q792" s="192">
        <f t="shared" si="102"/>
        <v>44225.341137276708</v>
      </c>
      <c r="R792" s="149">
        <f t="shared" si="98"/>
        <v>1480179.8101496897</v>
      </c>
      <c r="S792" s="187">
        <v>45686</v>
      </c>
      <c r="T792" s="149"/>
      <c r="U792" s="191"/>
      <c r="X792" s="149">
        <f t="shared" si="99"/>
        <v>6138</v>
      </c>
      <c r="Y792" s="57">
        <f t="shared" si="100"/>
        <v>-44225.341137276708</v>
      </c>
      <c r="Z792" s="193">
        <f t="shared" si="101"/>
        <v>-1474041.8101496897</v>
      </c>
    </row>
    <row r="793" spans="14:26" x14ac:dyDescent="0.2">
      <c r="N793" s="56">
        <v>794</v>
      </c>
      <c r="O793" s="191" t="str">
        <f t="shared" si="96"/>
        <v>NL100</v>
      </c>
      <c r="P793" s="57">
        <f t="shared" si="97"/>
        <v>93.32785688207376</v>
      </c>
      <c r="Q793" s="192">
        <f t="shared" si="102"/>
        <v>44318.668994158783</v>
      </c>
      <c r="R793" s="149">
        <f t="shared" si="98"/>
        <v>1482046.3672873313</v>
      </c>
      <c r="S793" s="187">
        <v>45687</v>
      </c>
      <c r="T793" s="149"/>
      <c r="U793" s="191"/>
      <c r="X793" s="149">
        <f t="shared" si="99"/>
        <v>6138</v>
      </c>
      <c r="Y793" s="57">
        <f t="shared" si="100"/>
        <v>-44318.668994158783</v>
      </c>
      <c r="Z793" s="193">
        <f t="shared" si="101"/>
        <v>-1475908.3672873313</v>
      </c>
    </row>
    <row r="794" spans="14:26" x14ac:dyDescent="0.2">
      <c r="N794" s="56">
        <v>795</v>
      </c>
      <c r="O794" s="191" t="str">
        <f t="shared" si="96"/>
        <v>NL100</v>
      </c>
      <c r="P794" s="57">
        <f t="shared" si="97"/>
        <v>93.32785688207376</v>
      </c>
      <c r="Q794" s="192">
        <f t="shared" si="102"/>
        <v>44411.996851040858</v>
      </c>
      <c r="R794" s="149">
        <f t="shared" si="98"/>
        <v>1483912.9244249726</v>
      </c>
      <c r="S794" s="187">
        <v>45688</v>
      </c>
      <c r="T794" s="149"/>
      <c r="U794" s="191"/>
      <c r="X794" s="149">
        <f t="shared" si="99"/>
        <v>6138</v>
      </c>
      <c r="Y794" s="57">
        <f t="shared" si="100"/>
        <v>-44411.996851040858</v>
      </c>
      <c r="Z794" s="193">
        <f t="shared" si="101"/>
        <v>-1477774.9244249726</v>
      </c>
    </row>
    <row r="795" spans="14:26" x14ac:dyDescent="0.2">
      <c r="N795" s="56">
        <v>796</v>
      </c>
      <c r="O795" s="191" t="str">
        <f t="shared" si="96"/>
        <v>NL100</v>
      </c>
      <c r="P795" s="57">
        <f t="shared" si="97"/>
        <v>93.32785688207376</v>
      </c>
      <c r="Q795" s="192">
        <f t="shared" si="102"/>
        <v>44505.324707922933</v>
      </c>
      <c r="R795" s="149">
        <f t="shared" si="98"/>
        <v>1485779.4815626142</v>
      </c>
      <c r="S795" s="187">
        <v>45689</v>
      </c>
      <c r="T795" s="149"/>
      <c r="U795" s="191"/>
      <c r="X795" s="149">
        <f t="shared" si="99"/>
        <v>6138</v>
      </c>
      <c r="Y795" s="57">
        <f t="shared" si="100"/>
        <v>-44505.324707922933</v>
      </c>
      <c r="Z795" s="193">
        <f t="shared" si="101"/>
        <v>-1479641.4815626142</v>
      </c>
    </row>
    <row r="796" spans="14:26" x14ac:dyDescent="0.2">
      <c r="N796" s="56">
        <v>797</v>
      </c>
      <c r="O796" s="191" t="str">
        <f t="shared" si="96"/>
        <v>NL100</v>
      </c>
      <c r="P796" s="57">
        <f t="shared" si="97"/>
        <v>93.32785688207376</v>
      </c>
      <c r="Q796" s="192">
        <f t="shared" si="102"/>
        <v>44598.652564805008</v>
      </c>
      <c r="R796" s="149">
        <f t="shared" si="98"/>
        <v>1487646.0387002556</v>
      </c>
      <c r="S796" s="187">
        <v>45690</v>
      </c>
      <c r="T796" s="149"/>
      <c r="U796" s="191"/>
      <c r="X796" s="149">
        <f t="shared" si="99"/>
        <v>6138</v>
      </c>
      <c r="Y796" s="57">
        <f t="shared" si="100"/>
        <v>-44598.652564805008</v>
      </c>
      <c r="Z796" s="193">
        <f t="shared" si="101"/>
        <v>-1481508.0387002556</v>
      </c>
    </row>
    <row r="797" spans="14:26" x14ac:dyDescent="0.2">
      <c r="N797" s="56">
        <v>798</v>
      </c>
      <c r="O797" s="191" t="str">
        <f t="shared" si="96"/>
        <v>NL100</v>
      </c>
      <c r="P797" s="57">
        <f t="shared" si="97"/>
        <v>93.32785688207376</v>
      </c>
      <c r="Q797" s="192">
        <f t="shared" si="102"/>
        <v>44691.980421687083</v>
      </c>
      <c r="R797" s="149">
        <f t="shared" si="98"/>
        <v>1489512.5958378972</v>
      </c>
      <c r="S797" s="187">
        <v>45691</v>
      </c>
      <c r="T797" s="149"/>
      <c r="U797" s="191"/>
      <c r="X797" s="149">
        <f t="shared" si="99"/>
        <v>6138</v>
      </c>
      <c r="Y797" s="57">
        <f t="shared" si="100"/>
        <v>-44691.980421687083</v>
      </c>
      <c r="Z797" s="193">
        <f t="shared" si="101"/>
        <v>-1483374.5958378972</v>
      </c>
    </row>
    <row r="798" spans="14:26" x14ac:dyDescent="0.2">
      <c r="N798" s="56">
        <v>799</v>
      </c>
      <c r="O798" s="191" t="str">
        <f t="shared" si="96"/>
        <v>NL100</v>
      </c>
      <c r="P798" s="57">
        <f t="shared" si="97"/>
        <v>93.32785688207376</v>
      </c>
      <c r="Q798" s="192">
        <f t="shared" si="102"/>
        <v>44785.308278569159</v>
      </c>
      <c r="R798" s="149">
        <f t="shared" si="98"/>
        <v>1491379.1529755385</v>
      </c>
      <c r="S798" s="187">
        <v>45692</v>
      </c>
      <c r="T798" s="149"/>
      <c r="U798" s="191"/>
      <c r="X798" s="149">
        <f t="shared" si="99"/>
        <v>6138</v>
      </c>
      <c r="Y798" s="57">
        <f t="shared" si="100"/>
        <v>-44785.308278569159</v>
      </c>
      <c r="Z798" s="193">
        <f t="shared" si="101"/>
        <v>-1485241.1529755385</v>
      </c>
    </row>
    <row r="799" spans="14:26" x14ac:dyDescent="0.2">
      <c r="N799" s="56">
        <v>800</v>
      </c>
      <c r="O799" s="191" t="str">
        <f t="shared" si="96"/>
        <v>NL100</v>
      </c>
      <c r="P799" s="57">
        <f t="shared" si="97"/>
        <v>93.32785688207376</v>
      </c>
      <c r="Q799" s="192">
        <f t="shared" si="102"/>
        <v>44878.636135451234</v>
      </c>
      <c r="R799" s="149">
        <f t="shared" si="98"/>
        <v>1493245.7101131801</v>
      </c>
      <c r="S799" s="187">
        <v>45693</v>
      </c>
      <c r="T799" s="149"/>
      <c r="U799" s="191"/>
      <c r="X799" s="149">
        <f t="shared" si="99"/>
        <v>6138</v>
      </c>
      <c r="Y799" s="57">
        <f t="shared" si="100"/>
        <v>-44878.636135451234</v>
      </c>
      <c r="Z799" s="193">
        <f t="shared" si="101"/>
        <v>-1487107.7101131801</v>
      </c>
    </row>
    <row r="800" spans="14:26" x14ac:dyDescent="0.2">
      <c r="N800" s="56">
        <v>801</v>
      </c>
      <c r="O800" s="191" t="str">
        <f t="shared" si="96"/>
        <v>NL100</v>
      </c>
      <c r="P800" s="57">
        <f t="shared" si="97"/>
        <v>93.32785688207376</v>
      </c>
      <c r="Q800" s="192">
        <f t="shared" si="102"/>
        <v>44971.963992333309</v>
      </c>
      <c r="R800" s="149">
        <f t="shared" si="98"/>
        <v>1495112.2672508215</v>
      </c>
      <c r="S800" s="187">
        <v>45694</v>
      </c>
      <c r="T800" s="149"/>
      <c r="U800" s="191"/>
      <c r="X800" s="149">
        <f t="shared" si="99"/>
        <v>6138</v>
      </c>
      <c r="Y800" s="57">
        <f t="shared" si="100"/>
        <v>-44971.963992333309</v>
      </c>
      <c r="Z800" s="193">
        <f t="shared" si="101"/>
        <v>-1488974.2672508215</v>
      </c>
    </row>
    <row r="801" spans="14:26" x14ac:dyDescent="0.2">
      <c r="N801" s="56">
        <v>802</v>
      </c>
      <c r="O801" s="191" t="str">
        <f t="shared" si="96"/>
        <v>NL100</v>
      </c>
      <c r="P801" s="57">
        <f t="shared" si="97"/>
        <v>93.32785688207376</v>
      </c>
      <c r="Q801" s="192">
        <f t="shared" si="102"/>
        <v>45065.291849215384</v>
      </c>
      <c r="R801" s="149">
        <f t="shared" si="98"/>
        <v>1496978.8243884631</v>
      </c>
      <c r="S801" s="187">
        <v>45695</v>
      </c>
      <c r="T801" s="149"/>
      <c r="U801" s="191"/>
      <c r="X801" s="149">
        <f t="shared" si="99"/>
        <v>6138</v>
      </c>
      <c r="Y801" s="57">
        <f t="shared" si="100"/>
        <v>-45065.291849215384</v>
      </c>
      <c r="Z801" s="193">
        <f t="shared" si="101"/>
        <v>-1490840.8243884631</v>
      </c>
    </row>
    <row r="802" spans="14:26" x14ac:dyDescent="0.2">
      <c r="N802" s="56">
        <v>803</v>
      </c>
      <c r="O802" s="191" t="str">
        <f t="shared" si="96"/>
        <v>NL100</v>
      </c>
      <c r="P802" s="57">
        <f t="shared" si="97"/>
        <v>93.32785688207376</v>
      </c>
      <c r="Q802" s="192">
        <f t="shared" si="102"/>
        <v>45158.619706097459</v>
      </c>
      <c r="R802" s="149">
        <f t="shared" si="98"/>
        <v>1498845.3815261044</v>
      </c>
      <c r="S802" s="187">
        <v>45696</v>
      </c>
      <c r="T802" s="149"/>
      <c r="U802" s="191"/>
      <c r="X802" s="149">
        <f t="shared" si="99"/>
        <v>6138</v>
      </c>
      <c r="Y802" s="57">
        <f t="shared" si="100"/>
        <v>-45158.619706097459</v>
      </c>
      <c r="Z802" s="193">
        <f t="shared" si="101"/>
        <v>-1492707.3815261044</v>
      </c>
    </row>
    <row r="803" spans="14:26" x14ac:dyDescent="0.2">
      <c r="N803" s="56">
        <v>804</v>
      </c>
      <c r="O803" s="191" t="str">
        <f t="shared" si="96"/>
        <v>NL100</v>
      </c>
      <c r="P803" s="57">
        <f t="shared" si="97"/>
        <v>93.32785688207376</v>
      </c>
      <c r="Q803" s="192">
        <f t="shared" si="102"/>
        <v>45251.947562979534</v>
      </c>
      <c r="R803" s="149">
        <f t="shared" si="98"/>
        <v>1500711.938663746</v>
      </c>
      <c r="S803" s="187">
        <v>45697</v>
      </c>
      <c r="T803" s="149"/>
      <c r="U803" s="191"/>
      <c r="X803" s="149">
        <f t="shared" si="99"/>
        <v>6138</v>
      </c>
      <c r="Y803" s="57">
        <f t="shared" si="100"/>
        <v>-45251.947562979534</v>
      </c>
      <c r="Z803" s="193">
        <f t="shared" si="101"/>
        <v>-1494573.938663746</v>
      </c>
    </row>
    <row r="804" spans="14:26" x14ac:dyDescent="0.2">
      <c r="N804" s="56">
        <v>805</v>
      </c>
      <c r="O804" s="191" t="str">
        <f t="shared" si="96"/>
        <v>NL100</v>
      </c>
      <c r="P804" s="57">
        <f t="shared" si="97"/>
        <v>93.32785688207376</v>
      </c>
      <c r="Q804" s="192">
        <f t="shared" si="102"/>
        <v>45345.275419861609</v>
      </c>
      <c r="R804" s="149">
        <f t="shared" si="98"/>
        <v>1502578.4958013874</v>
      </c>
      <c r="S804" s="187">
        <v>45698</v>
      </c>
      <c r="T804" s="149"/>
      <c r="U804" s="191"/>
      <c r="X804" s="149">
        <f t="shared" si="99"/>
        <v>6138</v>
      </c>
      <c r="Y804" s="57">
        <f t="shared" si="100"/>
        <v>-45345.275419861609</v>
      </c>
      <c r="Z804" s="193">
        <f t="shared" si="101"/>
        <v>-1496440.4958013874</v>
      </c>
    </row>
    <row r="805" spans="14:26" x14ac:dyDescent="0.2">
      <c r="N805" s="56">
        <v>806</v>
      </c>
      <c r="O805" s="191" t="str">
        <f t="shared" si="96"/>
        <v>NL100</v>
      </c>
      <c r="P805" s="57">
        <f t="shared" si="97"/>
        <v>93.32785688207376</v>
      </c>
      <c r="Q805" s="192">
        <f t="shared" si="102"/>
        <v>45438.603276743685</v>
      </c>
      <c r="R805" s="149">
        <f t="shared" si="98"/>
        <v>1504445.0529390289</v>
      </c>
      <c r="S805" s="187">
        <v>45699</v>
      </c>
      <c r="T805" s="149"/>
      <c r="U805" s="191"/>
      <c r="X805" s="149">
        <f t="shared" si="99"/>
        <v>6138</v>
      </c>
      <c r="Y805" s="57">
        <f t="shared" si="100"/>
        <v>-45438.603276743685</v>
      </c>
      <c r="Z805" s="193">
        <f t="shared" si="101"/>
        <v>-1498307.0529390289</v>
      </c>
    </row>
    <row r="806" spans="14:26" x14ac:dyDescent="0.2">
      <c r="N806" s="56">
        <v>807</v>
      </c>
      <c r="O806" s="191" t="str">
        <f t="shared" si="96"/>
        <v>NL100</v>
      </c>
      <c r="P806" s="57">
        <f t="shared" si="97"/>
        <v>93.32785688207376</v>
      </c>
      <c r="Q806" s="192">
        <f t="shared" si="102"/>
        <v>45531.93113362576</v>
      </c>
      <c r="R806" s="149">
        <f t="shared" si="98"/>
        <v>1506311.6100766703</v>
      </c>
      <c r="S806" s="187">
        <v>45700</v>
      </c>
      <c r="T806" s="149"/>
      <c r="U806" s="191"/>
      <c r="X806" s="149">
        <f t="shared" si="99"/>
        <v>6138</v>
      </c>
      <c r="Y806" s="57">
        <f t="shared" si="100"/>
        <v>-45531.93113362576</v>
      </c>
      <c r="Z806" s="193">
        <f t="shared" si="101"/>
        <v>-1500173.6100766703</v>
      </c>
    </row>
    <row r="807" spans="14:26" x14ac:dyDescent="0.2">
      <c r="N807" s="56">
        <v>808</v>
      </c>
      <c r="O807" s="191" t="str">
        <f t="shared" si="96"/>
        <v>NL100</v>
      </c>
      <c r="P807" s="57">
        <f t="shared" si="97"/>
        <v>93.32785688207376</v>
      </c>
      <c r="Q807" s="192">
        <f t="shared" si="102"/>
        <v>45625.258990507835</v>
      </c>
      <c r="R807" s="149">
        <f t="shared" si="98"/>
        <v>1508178.1672143119</v>
      </c>
      <c r="S807" s="187">
        <v>45701</v>
      </c>
      <c r="T807" s="149"/>
      <c r="U807" s="191"/>
      <c r="X807" s="149">
        <f t="shared" si="99"/>
        <v>6138</v>
      </c>
      <c r="Y807" s="57">
        <f t="shared" si="100"/>
        <v>-45625.258990507835</v>
      </c>
      <c r="Z807" s="193">
        <f t="shared" si="101"/>
        <v>-1502040.1672143119</v>
      </c>
    </row>
    <row r="808" spans="14:26" x14ac:dyDescent="0.2">
      <c r="N808" s="56">
        <v>809</v>
      </c>
      <c r="O808" s="191" t="str">
        <f t="shared" si="96"/>
        <v>NL200</v>
      </c>
      <c r="P808" s="57">
        <f t="shared" si="97"/>
        <v>205.32128514056225</v>
      </c>
      <c r="Q808" s="192">
        <f t="shared" si="102"/>
        <v>45830.580275648397</v>
      </c>
      <c r="R808" s="149">
        <f t="shared" si="98"/>
        <v>1510044.7243519532</v>
      </c>
      <c r="S808" s="187">
        <v>45702</v>
      </c>
      <c r="T808" s="149"/>
      <c r="U808" s="191"/>
      <c r="X808" s="149">
        <f t="shared" si="99"/>
        <v>6138</v>
      </c>
      <c r="Y808" s="57">
        <f t="shared" si="100"/>
        <v>-45830.580275648397</v>
      </c>
      <c r="Z808" s="193">
        <f t="shared" si="101"/>
        <v>-1503906.7243519532</v>
      </c>
    </row>
    <row r="809" spans="14:26" x14ac:dyDescent="0.2">
      <c r="N809" s="56">
        <v>810</v>
      </c>
      <c r="O809" s="191" t="str">
        <f t="shared" si="96"/>
        <v>NL200</v>
      </c>
      <c r="P809" s="57">
        <f t="shared" si="97"/>
        <v>205.32128514056225</v>
      </c>
      <c r="Q809" s="192">
        <f t="shared" si="102"/>
        <v>46035.90156078896</v>
      </c>
      <c r="R809" s="149">
        <f t="shared" si="98"/>
        <v>1511911.2814895948</v>
      </c>
      <c r="S809" s="187">
        <v>45703</v>
      </c>
      <c r="T809" s="149"/>
      <c r="U809" s="191"/>
      <c r="X809" s="149">
        <f t="shared" si="99"/>
        <v>6138</v>
      </c>
      <c r="Y809" s="57">
        <f t="shared" si="100"/>
        <v>-46035.90156078896</v>
      </c>
      <c r="Z809" s="193">
        <f t="shared" si="101"/>
        <v>-1505773.2814895948</v>
      </c>
    </row>
    <row r="810" spans="14:26" x14ac:dyDescent="0.2">
      <c r="N810" s="56">
        <v>811</v>
      </c>
      <c r="O810" s="191" t="str">
        <f t="shared" si="96"/>
        <v>NL200</v>
      </c>
      <c r="P810" s="57">
        <f t="shared" si="97"/>
        <v>205.32128514056225</v>
      </c>
      <c r="Q810" s="192">
        <f t="shared" si="102"/>
        <v>46241.222845929522</v>
      </c>
      <c r="R810" s="149">
        <f t="shared" si="98"/>
        <v>1513777.8386272362</v>
      </c>
      <c r="S810" s="187">
        <v>45704</v>
      </c>
      <c r="T810" s="149"/>
      <c r="U810" s="191"/>
      <c r="X810" s="149">
        <f t="shared" si="99"/>
        <v>6138</v>
      </c>
      <c r="Y810" s="57">
        <f t="shared" si="100"/>
        <v>-46241.222845929522</v>
      </c>
      <c r="Z810" s="193">
        <f t="shared" si="101"/>
        <v>-1507639.8386272362</v>
      </c>
    </row>
    <row r="811" spans="14:26" x14ac:dyDescent="0.2">
      <c r="N811" s="56">
        <v>812</v>
      </c>
      <c r="O811" s="191" t="str">
        <f t="shared" si="96"/>
        <v>NL200</v>
      </c>
      <c r="P811" s="57">
        <f t="shared" si="97"/>
        <v>205.32128514056225</v>
      </c>
      <c r="Q811" s="192">
        <f t="shared" si="102"/>
        <v>46446.544131070084</v>
      </c>
      <c r="R811" s="149">
        <f t="shared" si="98"/>
        <v>1515644.3957648778</v>
      </c>
      <c r="S811" s="187">
        <v>45705</v>
      </c>
      <c r="T811" s="149"/>
      <c r="U811" s="191"/>
      <c r="X811" s="149">
        <f t="shared" si="99"/>
        <v>6138</v>
      </c>
      <c r="Y811" s="57">
        <f t="shared" si="100"/>
        <v>-46446.544131070084</v>
      </c>
      <c r="Z811" s="193">
        <f t="shared" si="101"/>
        <v>-1509506.3957648778</v>
      </c>
    </row>
    <row r="812" spans="14:26" x14ac:dyDescent="0.2">
      <c r="N812" s="56">
        <v>813</v>
      </c>
      <c r="O812" s="191" t="str">
        <f t="shared" si="96"/>
        <v>NL200</v>
      </c>
      <c r="P812" s="57">
        <f t="shared" si="97"/>
        <v>205.32128514056225</v>
      </c>
      <c r="Q812" s="192">
        <f t="shared" si="102"/>
        <v>46651.865416210647</v>
      </c>
      <c r="R812" s="149">
        <f t="shared" si="98"/>
        <v>1517510.9529025191</v>
      </c>
      <c r="S812" s="187">
        <v>45706</v>
      </c>
      <c r="T812" s="149"/>
      <c r="U812" s="191"/>
      <c r="X812" s="149">
        <f t="shared" si="99"/>
        <v>6138</v>
      </c>
      <c r="Y812" s="57">
        <f t="shared" si="100"/>
        <v>-46651.865416210647</v>
      </c>
      <c r="Z812" s="193">
        <f t="shared" si="101"/>
        <v>-1511372.9529025191</v>
      </c>
    </row>
    <row r="813" spans="14:26" x14ac:dyDescent="0.2">
      <c r="N813" s="56">
        <v>814</v>
      </c>
      <c r="O813" s="191" t="str">
        <f t="shared" si="96"/>
        <v>NL200</v>
      </c>
      <c r="P813" s="57">
        <f t="shared" si="97"/>
        <v>205.32128514056225</v>
      </c>
      <c r="Q813" s="192">
        <f t="shared" si="102"/>
        <v>46857.186701351209</v>
      </c>
      <c r="R813" s="149">
        <f t="shared" si="98"/>
        <v>1519377.5100401607</v>
      </c>
      <c r="S813" s="187">
        <v>45707</v>
      </c>
      <c r="T813" s="149"/>
      <c r="U813" s="191"/>
      <c r="X813" s="149">
        <f t="shared" si="99"/>
        <v>6138</v>
      </c>
      <c r="Y813" s="57">
        <f t="shared" si="100"/>
        <v>-46857.186701351209</v>
      </c>
      <c r="Z813" s="193">
        <f t="shared" si="101"/>
        <v>-1513239.5100401607</v>
      </c>
    </row>
    <row r="814" spans="14:26" x14ac:dyDescent="0.2">
      <c r="N814" s="56">
        <v>815</v>
      </c>
      <c r="O814" s="191" t="str">
        <f t="shared" si="96"/>
        <v>NL200</v>
      </c>
      <c r="P814" s="57">
        <f t="shared" si="97"/>
        <v>205.32128514056225</v>
      </c>
      <c r="Q814" s="192">
        <f t="shared" si="102"/>
        <v>47062.507986491772</v>
      </c>
      <c r="R814" s="149">
        <f t="shared" si="98"/>
        <v>1521244.0671778021</v>
      </c>
      <c r="S814" s="187">
        <v>45708</v>
      </c>
      <c r="T814" s="149"/>
      <c r="U814" s="191"/>
      <c r="X814" s="149">
        <f t="shared" si="99"/>
        <v>6138</v>
      </c>
      <c r="Y814" s="57">
        <f t="shared" si="100"/>
        <v>-47062.507986491772</v>
      </c>
      <c r="Z814" s="193">
        <f t="shared" si="101"/>
        <v>-1515106.0671778021</v>
      </c>
    </row>
    <row r="815" spans="14:26" x14ac:dyDescent="0.2">
      <c r="N815" s="56">
        <v>816</v>
      </c>
      <c r="O815" s="191" t="str">
        <f t="shared" si="96"/>
        <v>NL200</v>
      </c>
      <c r="P815" s="57">
        <f t="shared" si="97"/>
        <v>205.32128514056225</v>
      </c>
      <c r="Q815" s="192">
        <f t="shared" si="102"/>
        <v>47267.829271632334</v>
      </c>
      <c r="R815" s="149">
        <f t="shared" si="98"/>
        <v>1523110.6243154437</v>
      </c>
      <c r="S815" s="187">
        <v>45709</v>
      </c>
      <c r="T815" s="149"/>
      <c r="U815" s="191"/>
      <c r="X815" s="149">
        <f t="shared" si="99"/>
        <v>6138</v>
      </c>
      <c r="Y815" s="57">
        <f t="shared" si="100"/>
        <v>-47267.829271632334</v>
      </c>
      <c r="Z815" s="193">
        <f t="shared" si="101"/>
        <v>-1516972.6243154437</v>
      </c>
    </row>
    <row r="816" spans="14:26" x14ac:dyDescent="0.2">
      <c r="N816" s="56">
        <v>817</v>
      </c>
      <c r="O816" s="191" t="str">
        <f t="shared" si="96"/>
        <v>NL200</v>
      </c>
      <c r="P816" s="57">
        <f t="shared" si="97"/>
        <v>205.32128514056225</v>
      </c>
      <c r="Q816" s="192">
        <f t="shared" si="102"/>
        <v>47473.150556772896</v>
      </c>
      <c r="R816" s="149">
        <f t="shared" si="98"/>
        <v>1524977.181453085</v>
      </c>
      <c r="S816" s="187">
        <v>45710</v>
      </c>
      <c r="T816" s="149"/>
      <c r="U816" s="191"/>
      <c r="X816" s="149">
        <f t="shared" si="99"/>
        <v>6138</v>
      </c>
      <c r="Y816" s="57">
        <f t="shared" si="100"/>
        <v>-47473.150556772896</v>
      </c>
      <c r="Z816" s="193">
        <f t="shared" si="101"/>
        <v>-1518839.181453085</v>
      </c>
    </row>
    <row r="817" spans="14:26" x14ac:dyDescent="0.2">
      <c r="N817" s="56">
        <v>818</v>
      </c>
      <c r="O817" s="191" t="str">
        <f t="shared" si="96"/>
        <v>NL200</v>
      </c>
      <c r="P817" s="57">
        <f t="shared" si="97"/>
        <v>205.32128514056225</v>
      </c>
      <c r="Q817" s="192">
        <f t="shared" si="102"/>
        <v>47678.471841913459</v>
      </c>
      <c r="R817" s="149">
        <f t="shared" si="98"/>
        <v>1526843.7385907266</v>
      </c>
      <c r="S817" s="187">
        <v>45711</v>
      </c>
      <c r="T817" s="149"/>
      <c r="U817" s="191"/>
      <c r="X817" s="149">
        <f t="shared" si="99"/>
        <v>6138</v>
      </c>
      <c r="Y817" s="57">
        <f t="shared" si="100"/>
        <v>-47678.471841913459</v>
      </c>
      <c r="Z817" s="193">
        <f t="shared" si="101"/>
        <v>-1520705.7385907266</v>
      </c>
    </row>
    <row r="818" spans="14:26" x14ac:dyDescent="0.2">
      <c r="N818" s="56">
        <v>819</v>
      </c>
      <c r="O818" s="191" t="str">
        <f t="shared" si="96"/>
        <v>NL200</v>
      </c>
      <c r="P818" s="57">
        <f t="shared" si="97"/>
        <v>205.32128514056225</v>
      </c>
      <c r="Q818" s="192">
        <f t="shared" si="102"/>
        <v>47883.793127054021</v>
      </c>
      <c r="R818" s="149">
        <f t="shared" si="98"/>
        <v>1528710.295728368</v>
      </c>
      <c r="S818" s="187">
        <v>45712</v>
      </c>
      <c r="T818" s="149"/>
      <c r="U818" s="191"/>
      <c r="X818" s="149">
        <f t="shared" si="99"/>
        <v>6138</v>
      </c>
      <c r="Y818" s="57">
        <f t="shared" si="100"/>
        <v>-47883.793127054021</v>
      </c>
      <c r="Z818" s="193">
        <f t="shared" si="101"/>
        <v>-1522572.295728368</v>
      </c>
    </row>
    <row r="819" spans="14:26" x14ac:dyDescent="0.2">
      <c r="N819" s="56">
        <v>820</v>
      </c>
      <c r="O819" s="191" t="str">
        <f t="shared" si="96"/>
        <v>NL200</v>
      </c>
      <c r="P819" s="57">
        <f t="shared" si="97"/>
        <v>205.32128514056225</v>
      </c>
      <c r="Q819" s="192">
        <f t="shared" si="102"/>
        <v>48089.114412194584</v>
      </c>
      <c r="R819" s="149">
        <f t="shared" si="98"/>
        <v>1530576.8528660096</v>
      </c>
      <c r="S819" s="187">
        <v>45713</v>
      </c>
      <c r="T819" s="149"/>
      <c r="U819" s="191"/>
      <c r="X819" s="149">
        <f t="shared" si="99"/>
        <v>6138</v>
      </c>
      <c r="Y819" s="57">
        <f t="shared" si="100"/>
        <v>-48089.114412194584</v>
      </c>
      <c r="Z819" s="193">
        <f t="shared" si="101"/>
        <v>-1524438.8528660096</v>
      </c>
    </row>
    <row r="820" spans="14:26" x14ac:dyDescent="0.2">
      <c r="N820" s="56">
        <v>821</v>
      </c>
      <c r="O820" s="191" t="str">
        <f t="shared" si="96"/>
        <v>NL200</v>
      </c>
      <c r="P820" s="57">
        <f t="shared" si="97"/>
        <v>205.32128514056225</v>
      </c>
      <c r="Q820" s="192">
        <f t="shared" si="102"/>
        <v>48294.435697335146</v>
      </c>
      <c r="R820" s="149">
        <f t="shared" si="98"/>
        <v>1532443.4100036509</v>
      </c>
      <c r="S820" s="187">
        <v>45714</v>
      </c>
      <c r="T820" s="149"/>
      <c r="U820" s="191"/>
      <c r="X820" s="149">
        <f t="shared" si="99"/>
        <v>6138</v>
      </c>
      <c r="Y820" s="57">
        <f t="shared" si="100"/>
        <v>-48294.435697335146</v>
      </c>
      <c r="Z820" s="193">
        <f t="shared" si="101"/>
        <v>-1526305.4100036509</v>
      </c>
    </row>
    <row r="821" spans="14:26" x14ac:dyDescent="0.2">
      <c r="N821" s="56">
        <v>822</v>
      </c>
      <c r="O821" s="191" t="str">
        <f t="shared" si="96"/>
        <v>NL200</v>
      </c>
      <c r="P821" s="57">
        <f t="shared" si="97"/>
        <v>205.32128514056225</v>
      </c>
      <c r="Q821" s="192">
        <f t="shared" si="102"/>
        <v>48499.756982475708</v>
      </c>
      <c r="R821" s="149">
        <f t="shared" si="98"/>
        <v>1534309.9671412925</v>
      </c>
      <c r="S821" s="187">
        <v>45715</v>
      </c>
      <c r="T821" s="149"/>
      <c r="U821" s="191"/>
      <c r="X821" s="149">
        <f t="shared" si="99"/>
        <v>6138</v>
      </c>
      <c r="Y821" s="57">
        <f t="shared" si="100"/>
        <v>-48499.756982475708</v>
      </c>
      <c r="Z821" s="193">
        <f t="shared" si="101"/>
        <v>-1528171.9671412925</v>
      </c>
    </row>
    <row r="822" spans="14:26" x14ac:dyDescent="0.2">
      <c r="N822" s="56">
        <v>823</v>
      </c>
      <c r="O822" s="191" t="str">
        <f t="shared" si="96"/>
        <v>NL200</v>
      </c>
      <c r="P822" s="57">
        <f t="shared" si="97"/>
        <v>205.32128514056225</v>
      </c>
      <c r="Q822" s="192">
        <f t="shared" si="102"/>
        <v>48705.078267616271</v>
      </c>
      <c r="R822" s="149">
        <f t="shared" si="98"/>
        <v>1536176.5242789339</v>
      </c>
      <c r="S822" s="187">
        <v>45716</v>
      </c>
      <c r="T822" s="149"/>
      <c r="U822" s="191"/>
      <c r="X822" s="149">
        <f t="shared" si="99"/>
        <v>6138</v>
      </c>
      <c r="Y822" s="57">
        <f t="shared" si="100"/>
        <v>-48705.078267616271</v>
      </c>
      <c r="Z822" s="193">
        <f t="shared" si="101"/>
        <v>-1530038.5242789339</v>
      </c>
    </row>
    <row r="823" spans="14:26" x14ac:dyDescent="0.2">
      <c r="N823" s="56">
        <v>824</v>
      </c>
      <c r="O823" s="191" t="str">
        <f t="shared" si="96"/>
        <v>NL200</v>
      </c>
      <c r="P823" s="57">
        <f t="shared" si="97"/>
        <v>205.32128514056225</v>
      </c>
      <c r="Q823" s="192">
        <f t="shared" si="102"/>
        <v>48910.399552756833</v>
      </c>
      <c r="R823" s="149">
        <f t="shared" si="98"/>
        <v>1538043.0814165755</v>
      </c>
      <c r="S823" s="187">
        <v>45717</v>
      </c>
      <c r="T823" s="149"/>
      <c r="U823" s="191"/>
      <c r="X823" s="149">
        <f t="shared" si="99"/>
        <v>6138</v>
      </c>
      <c r="Y823" s="57">
        <f t="shared" si="100"/>
        <v>-48910.399552756833</v>
      </c>
      <c r="Z823" s="193">
        <f t="shared" si="101"/>
        <v>-1531905.0814165755</v>
      </c>
    </row>
    <row r="824" spans="14:26" x14ac:dyDescent="0.2">
      <c r="N824" s="56">
        <v>825</v>
      </c>
      <c r="O824" s="191" t="str">
        <f t="shared" si="96"/>
        <v>NL200</v>
      </c>
      <c r="P824" s="57">
        <f t="shared" si="97"/>
        <v>205.32128514056225</v>
      </c>
      <c r="Q824" s="192">
        <f t="shared" si="102"/>
        <v>49115.720837897396</v>
      </c>
      <c r="R824" s="149">
        <f t="shared" si="98"/>
        <v>1539909.6385542168</v>
      </c>
      <c r="S824" s="187">
        <v>45718</v>
      </c>
      <c r="T824" s="149"/>
      <c r="U824" s="191"/>
      <c r="X824" s="149">
        <f t="shared" si="99"/>
        <v>6138</v>
      </c>
      <c r="Y824" s="57">
        <f t="shared" si="100"/>
        <v>-49115.720837897396</v>
      </c>
      <c r="Z824" s="193">
        <f t="shared" si="101"/>
        <v>-1533771.6385542168</v>
      </c>
    </row>
    <row r="825" spans="14:26" x14ac:dyDescent="0.2">
      <c r="N825" s="56">
        <v>826</v>
      </c>
      <c r="O825" s="191" t="str">
        <f t="shared" si="96"/>
        <v>NL200</v>
      </c>
      <c r="P825" s="57">
        <f t="shared" si="97"/>
        <v>205.32128514056225</v>
      </c>
      <c r="Q825" s="192">
        <f t="shared" si="102"/>
        <v>49321.042123037958</v>
      </c>
      <c r="R825" s="149">
        <f t="shared" si="98"/>
        <v>1541776.1956918584</v>
      </c>
      <c r="S825" s="187">
        <v>45719</v>
      </c>
      <c r="T825" s="149"/>
      <c r="U825" s="191"/>
      <c r="X825" s="149">
        <f t="shared" si="99"/>
        <v>6138</v>
      </c>
      <c r="Y825" s="57">
        <f t="shared" si="100"/>
        <v>-49321.042123037958</v>
      </c>
      <c r="Z825" s="193">
        <f t="shared" si="101"/>
        <v>-1535638.1956918584</v>
      </c>
    </row>
    <row r="826" spans="14:26" x14ac:dyDescent="0.2">
      <c r="N826" s="56">
        <v>827</v>
      </c>
      <c r="O826" s="191" t="str">
        <f t="shared" si="96"/>
        <v>NL200</v>
      </c>
      <c r="P826" s="57">
        <f t="shared" si="97"/>
        <v>205.32128514056225</v>
      </c>
      <c r="Q826" s="192">
        <f t="shared" si="102"/>
        <v>49526.36340817852</v>
      </c>
      <c r="R826" s="149">
        <f t="shared" si="98"/>
        <v>1543642.7528294998</v>
      </c>
      <c r="S826" s="187">
        <v>45720</v>
      </c>
      <c r="T826" s="149"/>
      <c r="U826" s="191"/>
      <c r="X826" s="149">
        <f t="shared" si="99"/>
        <v>6138</v>
      </c>
      <c r="Y826" s="57">
        <f t="shared" si="100"/>
        <v>-49526.36340817852</v>
      </c>
      <c r="Z826" s="193">
        <f t="shared" si="101"/>
        <v>-1537504.7528294998</v>
      </c>
    </row>
    <row r="827" spans="14:26" x14ac:dyDescent="0.2">
      <c r="N827" s="56">
        <v>828</v>
      </c>
      <c r="O827" s="191" t="str">
        <f t="shared" si="96"/>
        <v>NL200</v>
      </c>
      <c r="P827" s="57">
        <f t="shared" si="97"/>
        <v>205.32128514056225</v>
      </c>
      <c r="Q827" s="192">
        <f t="shared" si="102"/>
        <v>49731.684693319083</v>
      </c>
      <c r="R827" s="149">
        <f t="shared" si="98"/>
        <v>1545509.3099671414</v>
      </c>
      <c r="S827" s="187">
        <v>45721</v>
      </c>
      <c r="T827" s="149"/>
      <c r="U827" s="191"/>
      <c r="X827" s="149">
        <f t="shared" si="99"/>
        <v>6138</v>
      </c>
      <c r="Y827" s="57">
        <f t="shared" si="100"/>
        <v>-49731.684693319083</v>
      </c>
      <c r="Z827" s="193">
        <f t="shared" si="101"/>
        <v>-1539371.3099671414</v>
      </c>
    </row>
    <row r="828" spans="14:26" x14ac:dyDescent="0.2">
      <c r="N828" s="56">
        <v>829</v>
      </c>
      <c r="O828" s="191" t="str">
        <f t="shared" si="96"/>
        <v>NL200</v>
      </c>
      <c r="P828" s="57">
        <f t="shared" si="97"/>
        <v>205.32128514056225</v>
      </c>
      <c r="Q828" s="192">
        <f t="shared" si="102"/>
        <v>49937.005978459645</v>
      </c>
      <c r="R828" s="149">
        <f t="shared" si="98"/>
        <v>1547375.8671047827</v>
      </c>
      <c r="S828" s="187">
        <v>45722</v>
      </c>
      <c r="T828" s="149"/>
      <c r="U828" s="191"/>
      <c r="X828" s="149">
        <f t="shared" si="99"/>
        <v>6138</v>
      </c>
      <c r="Y828" s="57">
        <f t="shared" si="100"/>
        <v>-49937.005978459645</v>
      </c>
      <c r="Z828" s="193">
        <f t="shared" si="101"/>
        <v>-1541237.8671047827</v>
      </c>
    </row>
    <row r="829" spans="14:26" x14ac:dyDescent="0.2">
      <c r="N829" s="56">
        <v>830</v>
      </c>
      <c r="O829" s="191" t="str">
        <f t="shared" si="96"/>
        <v>NL200</v>
      </c>
      <c r="P829" s="57">
        <f t="shared" si="97"/>
        <v>205.32128514056225</v>
      </c>
      <c r="Q829" s="192">
        <f t="shared" si="102"/>
        <v>50142.327263600208</v>
      </c>
      <c r="R829" s="149">
        <f t="shared" si="98"/>
        <v>1549242.4242424243</v>
      </c>
      <c r="S829" s="187">
        <v>45723</v>
      </c>
      <c r="T829" s="149"/>
      <c r="U829" s="191"/>
      <c r="X829" s="149">
        <f t="shared" si="99"/>
        <v>6138</v>
      </c>
      <c r="Y829" s="57">
        <f t="shared" si="100"/>
        <v>-50142.327263600208</v>
      </c>
      <c r="Z829" s="193">
        <f t="shared" si="101"/>
        <v>-1543104.4242424243</v>
      </c>
    </row>
    <row r="830" spans="14:26" x14ac:dyDescent="0.2">
      <c r="N830" s="56">
        <v>831</v>
      </c>
      <c r="O830" s="191" t="str">
        <f t="shared" si="96"/>
        <v>NL200</v>
      </c>
      <c r="P830" s="57">
        <f t="shared" si="97"/>
        <v>205.32128514056225</v>
      </c>
      <c r="Q830" s="192">
        <f t="shared" si="102"/>
        <v>50347.64854874077</v>
      </c>
      <c r="R830" s="149">
        <f t="shared" si="98"/>
        <v>1551108.9813800657</v>
      </c>
      <c r="S830" s="187">
        <v>45724</v>
      </c>
      <c r="T830" s="149"/>
      <c r="U830" s="191"/>
      <c r="X830" s="149">
        <f t="shared" si="99"/>
        <v>6138</v>
      </c>
      <c r="Y830" s="57">
        <f t="shared" si="100"/>
        <v>-50347.64854874077</v>
      </c>
      <c r="Z830" s="193">
        <f t="shared" si="101"/>
        <v>-1544970.9813800657</v>
      </c>
    </row>
    <row r="831" spans="14:26" x14ac:dyDescent="0.2">
      <c r="N831" s="56">
        <v>832</v>
      </c>
      <c r="O831" s="191" t="str">
        <f t="shared" si="96"/>
        <v>NL200</v>
      </c>
      <c r="P831" s="57">
        <f t="shared" si="97"/>
        <v>205.32128514056225</v>
      </c>
      <c r="Q831" s="192">
        <f t="shared" si="102"/>
        <v>50552.969833881332</v>
      </c>
      <c r="R831" s="149">
        <f t="shared" si="98"/>
        <v>1552975.5385177073</v>
      </c>
      <c r="S831" s="187">
        <v>45725</v>
      </c>
      <c r="T831" s="149"/>
      <c r="U831" s="191"/>
      <c r="X831" s="149">
        <f t="shared" si="99"/>
        <v>6138</v>
      </c>
      <c r="Y831" s="57">
        <f t="shared" si="100"/>
        <v>-50552.969833881332</v>
      </c>
      <c r="Z831" s="193">
        <f t="shared" si="101"/>
        <v>-1546837.5385177073</v>
      </c>
    </row>
    <row r="832" spans="14:26" x14ac:dyDescent="0.2">
      <c r="N832" s="56">
        <v>833</v>
      </c>
      <c r="O832" s="191" t="str">
        <f t="shared" ref="O832:O895" si="103">IF(N832&lt;$K$3,$A$3,IF(AND(N832&gt;$K$3,N832&lt;$K$4),$A$4,IF(AND(N832&gt;$K$4,N832&lt;$K$5),$A$5,IF(AND(N832&gt;$K$5,N832&lt;$K$6),$A$6,IF(AND(N832&gt;$K$6,N832&lt;$K$7),$A$7,IF(AND(N832&gt;$K$7,N832&lt;$K$8),$A$8,IF(AND(N832&gt;$K$8,N832&lt;$K$9),$A$9)))))))</f>
        <v>NL200</v>
      </c>
      <c r="P832" s="57">
        <f t="shared" si="97"/>
        <v>205.32128514056225</v>
      </c>
      <c r="Q832" s="192">
        <f t="shared" si="102"/>
        <v>50758.291119021895</v>
      </c>
      <c r="R832" s="149">
        <f t="shared" si="98"/>
        <v>1554842.0956553486</v>
      </c>
      <c r="S832" s="187">
        <v>45726</v>
      </c>
      <c r="T832" s="149"/>
      <c r="U832" s="191"/>
      <c r="X832" s="149">
        <f t="shared" si="99"/>
        <v>6138</v>
      </c>
      <c r="Y832" s="57">
        <f t="shared" si="100"/>
        <v>-50758.291119021895</v>
      </c>
      <c r="Z832" s="193">
        <f t="shared" si="101"/>
        <v>-1548704.0956553486</v>
      </c>
    </row>
    <row r="833" spans="14:26" x14ac:dyDescent="0.2">
      <c r="N833" s="56">
        <v>834</v>
      </c>
      <c r="O833" s="191" t="str">
        <f t="shared" si="103"/>
        <v>NL200</v>
      </c>
      <c r="P833" s="57">
        <f t="shared" ref="P833:P896" si="104">VLOOKUP(O833,$A$3:$L$9,12,0)</f>
        <v>205.32128514056225</v>
      </c>
      <c r="Q833" s="192">
        <f t="shared" si="102"/>
        <v>50963.612404162457</v>
      </c>
      <c r="R833" s="149">
        <f t="shared" si="98"/>
        <v>1556708.6527929902</v>
      </c>
      <c r="S833" s="187">
        <v>45727</v>
      </c>
      <c r="T833" s="149"/>
      <c r="U833" s="191"/>
      <c r="X833" s="149">
        <f t="shared" si="99"/>
        <v>6138</v>
      </c>
      <c r="Y833" s="57">
        <f t="shared" si="100"/>
        <v>-50963.612404162457</v>
      </c>
      <c r="Z833" s="193">
        <f t="shared" si="101"/>
        <v>-1550570.6527929902</v>
      </c>
    </row>
    <row r="834" spans="14:26" x14ac:dyDescent="0.2">
      <c r="N834" s="56">
        <v>835</v>
      </c>
      <c r="O834" s="191" t="str">
        <f t="shared" si="103"/>
        <v>NL200</v>
      </c>
      <c r="P834" s="57">
        <f t="shared" si="104"/>
        <v>205.32128514056225</v>
      </c>
      <c r="Q834" s="192">
        <f t="shared" si="102"/>
        <v>51168.933689303019</v>
      </c>
      <c r="R834" s="149">
        <f t="shared" ref="R834:R897" si="105">$C$25*N834</f>
        <v>1558575.2099306316</v>
      </c>
      <c r="S834" s="187">
        <v>45728</v>
      </c>
      <c r="T834" s="149"/>
      <c r="U834" s="191"/>
      <c r="X834" s="149">
        <f t="shared" si="99"/>
        <v>6138</v>
      </c>
      <c r="Y834" s="57">
        <f t="shared" si="100"/>
        <v>-51168.933689303019</v>
      </c>
      <c r="Z834" s="193">
        <f t="shared" si="101"/>
        <v>-1552437.2099306316</v>
      </c>
    </row>
    <row r="835" spans="14:26" x14ac:dyDescent="0.2">
      <c r="N835" s="56">
        <v>836</v>
      </c>
      <c r="O835" s="191" t="str">
        <f t="shared" si="103"/>
        <v>NL200</v>
      </c>
      <c r="P835" s="57">
        <f t="shared" si="104"/>
        <v>205.32128514056225</v>
      </c>
      <c r="Q835" s="192">
        <f t="shared" si="102"/>
        <v>51374.254974443582</v>
      </c>
      <c r="R835" s="149">
        <f t="shared" si="105"/>
        <v>1560441.7670682732</v>
      </c>
      <c r="S835" s="187">
        <v>45729</v>
      </c>
      <c r="T835" s="149"/>
      <c r="U835" s="191"/>
      <c r="X835" s="149">
        <f t="shared" si="99"/>
        <v>6138</v>
      </c>
      <c r="Y835" s="57">
        <f t="shared" si="100"/>
        <v>-51374.254974443582</v>
      </c>
      <c r="Z835" s="193">
        <f t="shared" si="101"/>
        <v>-1554303.7670682732</v>
      </c>
    </row>
    <row r="836" spans="14:26" x14ac:dyDescent="0.2">
      <c r="N836" s="56">
        <v>837</v>
      </c>
      <c r="O836" s="191" t="str">
        <f t="shared" si="103"/>
        <v>NL200</v>
      </c>
      <c r="P836" s="57">
        <f t="shared" si="104"/>
        <v>205.32128514056225</v>
      </c>
      <c r="Q836" s="192">
        <f t="shared" si="102"/>
        <v>51579.576259584144</v>
      </c>
      <c r="R836" s="149">
        <f t="shared" si="105"/>
        <v>1562308.3242059145</v>
      </c>
      <c r="S836" s="187">
        <v>45730</v>
      </c>
      <c r="T836" s="149"/>
      <c r="U836" s="191"/>
      <c r="X836" s="149">
        <f t="shared" si="99"/>
        <v>6138</v>
      </c>
      <c r="Y836" s="57">
        <f t="shared" si="100"/>
        <v>-51579.576259584144</v>
      </c>
      <c r="Z836" s="193">
        <f t="shared" si="101"/>
        <v>-1556170.3242059145</v>
      </c>
    </row>
    <row r="837" spans="14:26" x14ac:dyDescent="0.2">
      <c r="N837" s="56">
        <v>838</v>
      </c>
      <c r="O837" s="191" t="str">
        <f t="shared" si="103"/>
        <v>NL200</v>
      </c>
      <c r="P837" s="57">
        <f t="shared" si="104"/>
        <v>205.32128514056225</v>
      </c>
      <c r="Q837" s="192">
        <f t="shared" si="102"/>
        <v>51784.897544724707</v>
      </c>
      <c r="R837" s="149">
        <f t="shared" si="105"/>
        <v>1564174.8813435561</v>
      </c>
      <c r="S837" s="187">
        <v>45731</v>
      </c>
      <c r="T837" s="149"/>
      <c r="U837" s="191"/>
      <c r="X837" s="149">
        <f t="shared" si="99"/>
        <v>6138</v>
      </c>
      <c r="Y837" s="57">
        <f t="shared" si="100"/>
        <v>-51784.897544724707</v>
      </c>
      <c r="Z837" s="193">
        <f t="shared" si="101"/>
        <v>-1558036.8813435561</v>
      </c>
    </row>
    <row r="838" spans="14:26" x14ac:dyDescent="0.2">
      <c r="N838" s="56">
        <v>839</v>
      </c>
      <c r="O838" s="191" t="str">
        <f t="shared" si="103"/>
        <v>NL200</v>
      </c>
      <c r="P838" s="57">
        <f t="shared" si="104"/>
        <v>205.32128514056225</v>
      </c>
      <c r="Q838" s="192">
        <f t="shared" si="102"/>
        <v>51990.218829865269</v>
      </c>
      <c r="R838" s="149">
        <f t="shared" si="105"/>
        <v>1566041.4384811975</v>
      </c>
      <c r="S838" s="187">
        <v>45732</v>
      </c>
      <c r="T838" s="149"/>
      <c r="U838" s="191"/>
      <c r="X838" s="149">
        <f t="shared" si="99"/>
        <v>6138</v>
      </c>
      <c r="Y838" s="57">
        <f t="shared" si="100"/>
        <v>-51990.218829865269</v>
      </c>
      <c r="Z838" s="193">
        <f t="shared" si="101"/>
        <v>-1559903.4384811975</v>
      </c>
    </row>
    <row r="839" spans="14:26" x14ac:dyDescent="0.2">
      <c r="N839" s="56">
        <v>840</v>
      </c>
      <c r="O839" s="191" t="str">
        <f t="shared" si="103"/>
        <v>NL200</v>
      </c>
      <c r="P839" s="57">
        <f t="shared" si="104"/>
        <v>205.32128514056225</v>
      </c>
      <c r="Q839" s="192">
        <f t="shared" si="102"/>
        <v>52195.540115005831</v>
      </c>
      <c r="R839" s="149">
        <f t="shared" si="105"/>
        <v>1567907.995618839</v>
      </c>
      <c r="S839" s="187">
        <v>45733</v>
      </c>
      <c r="T839" s="149"/>
      <c r="U839" s="191"/>
      <c r="X839" s="149">
        <f t="shared" si="99"/>
        <v>6138</v>
      </c>
      <c r="Y839" s="57">
        <f t="shared" si="100"/>
        <v>-52195.540115005831</v>
      </c>
      <c r="Z839" s="193">
        <f t="shared" si="101"/>
        <v>-1561769.995618839</v>
      </c>
    </row>
    <row r="840" spans="14:26" x14ac:dyDescent="0.2">
      <c r="N840" s="56">
        <v>841</v>
      </c>
      <c r="O840" s="191" t="str">
        <f t="shared" si="103"/>
        <v>NL200</v>
      </c>
      <c r="P840" s="57">
        <f t="shared" si="104"/>
        <v>205.32128514056225</v>
      </c>
      <c r="Q840" s="192">
        <f t="shared" si="102"/>
        <v>52400.861400146394</v>
      </c>
      <c r="R840" s="149">
        <f t="shared" si="105"/>
        <v>1569774.5527564804</v>
      </c>
      <c r="S840" s="187">
        <v>45734</v>
      </c>
      <c r="T840" s="149"/>
      <c r="U840" s="191"/>
      <c r="X840" s="149">
        <f t="shared" si="99"/>
        <v>6138</v>
      </c>
      <c r="Y840" s="57">
        <f t="shared" si="100"/>
        <v>-52400.861400146394</v>
      </c>
      <c r="Z840" s="193">
        <f t="shared" si="101"/>
        <v>-1563636.5527564804</v>
      </c>
    </row>
    <row r="841" spans="14:26" x14ac:dyDescent="0.2">
      <c r="N841" s="56">
        <v>842</v>
      </c>
      <c r="O841" s="191" t="str">
        <f t="shared" si="103"/>
        <v>NL200</v>
      </c>
      <c r="P841" s="57">
        <f t="shared" si="104"/>
        <v>205.32128514056225</v>
      </c>
      <c r="Q841" s="192">
        <f t="shared" si="102"/>
        <v>52606.182685286956</v>
      </c>
      <c r="R841" s="149">
        <f t="shared" si="105"/>
        <v>1571641.109894122</v>
      </c>
      <c r="S841" s="187">
        <v>45735</v>
      </c>
      <c r="T841" s="149"/>
      <c r="U841" s="191"/>
      <c r="X841" s="149">
        <f t="shared" si="99"/>
        <v>6138</v>
      </c>
      <c r="Y841" s="57">
        <f t="shared" si="100"/>
        <v>-52606.182685286956</v>
      </c>
      <c r="Z841" s="193">
        <f t="shared" si="101"/>
        <v>-1565503.109894122</v>
      </c>
    </row>
    <row r="842" spans="14:26" x14ac:dyDescent="0.2">
      <c r="N842" s="56">
        <v>843</v>
      </c>
      <c r="O842" s="191" t="str">
        <f t="shared" si="103"/>
        <v>NL200</v>
      </c>
      <c r="P842" s="57">
        <f t="shared" si="104"/>
        <v>205.32128514056225</v>
      </c>
      <c r="Q842" s="192">
        <f t="shared" si="102"/>
        <v>52811.503970427519</v>
      </c>
      <c r="R842" s="149">
        <f t="shared" si="105"/>
        <v>1573507.6670317634</v>
      </c>
      <c r="S842" s="187">
        <v>45736</v>
      </c>
      <c r="T842" s="149"/>
      <c r="U842" s="191"/>
      <c r="X842" s="149">
        <f t="shared" si="99"/>
        <v>6138</v>
      </c>
      <c r="Y842" s="57">
        <f t="shared" si="100"/>
        <v>-52811.503970427519</v>
      </c>
      <c r="Z842" s="193">
        <f t="shared" si="101"/>
        <v>-1567369.6670317634</v>
      </c>
    </row>
    <row r="843" spans="14:26" x14ac:dyDescent="0.2">
      <c r="N843" s="56">
        <v>844</v>
      </c>
      <c r="O843" s="191" t="str">
        <f t="shared" si="103"/>
        <v>NL200</v>
      </c>
      <c r="P843" s="57">
        <f t="shared" si="104"/>
        <v>205.32128514056225</v>
      </c>
      <c r="Q843" s="192">
        <f t="shared" si="102"/>
        <v>53016.825255568081</v>
      </c>
      <c r="R843" s="149">
        <f t="shared" si="105"/>
        <v>1575374.2241694049</v>
      </c>
      <c r="S843" s="187">
        <v>45737</v>
      </c>
      <c r="T843" s="149"/>
      <c r="U843" s="191"/>
      <c r="X843" s="149">
        <f t="shared" ref="X843:X906" si="106">X842+W843</f>
        <v>6138</v>
      </c>
      <c r="Y843" s="57">
        <f t="shared" ref="Y843:Y906" si="107">V843-Q843</f>
        <v>-53016.825255568081</v>
      </c>
      <c r="Z843" s="193">
        <f t="shared" ref="Z843:Z906" si="108">X843-R843</f>
        <v>-1569236.2241694049</v>
      </c>
    </row>
    <row r="844" spans="14:26" x14ac:dyDescent="0.2">
      <c r="N844" s="56">
        <v>845</v>
      </c>
      <c r="O844" s="191" t="str">
        <f t="shared" si="103"/>
        <v>NL200</v>
      </c>
      <c r="P844" s="57">
        <f t="shared" si="104"/>
        <v>205.32128514056225</v>
      </c>
      <c r="Q844" s="192">
        <f t="shared" si="102"/>
        <v>53222.146540708643</v>
      </c>
      <c r="R844" s="149">
        <f t="shared" si="105"/>
        <v>1577240.7813070463</v>
      </c>
      <c r="S844" s="187">
        <v>45738</v>
      </c>
      <c r="T844" s="149"/>
      <c r="U844" s="191"/>
      <c r="X844" s="149">
        <f t="shared" si="106"/>
        <v>6138</v>
      </c>
      <c r="Y844" s="57">
        <f t="shared" si="107"/>
        <v>-53222.146540708643</v>
      </c>
      <c r="Z844" s="193">
        <f t="shared" si="108"/>
        <v>-1571102.7813070463</v>
      </c>
    </row>
    <row r="845" spans="14:26" x14ac:dyDescent="0.2">
      <c r="N845" s="56">
        <v>846</v>
      </c>
      <c r="O845" s="191" t="str">
        <f t="shared" si="103"/>
        <v>NL200</v>
      </c>
      <c r="P845" s="57">
        <f t="shared" si="104"/>
        <v>205.32128514056225</v>
      </c>
      <c r="Q845" s="192">
        <f t="shared" si="102"/>
        <v>53427.467825849206</v>
      </c>
      <c r="R845" s="149">
        <f t="shared" si="105"/>
        <v>1579107.3384446879</v>
      </c>
      <c r="S845" s="187">
        <v>45739</v>
      </c>
      <c r="T845" s="149"/>
      <c r="U845" s="191"/>
      <c r="X845" s="149">
        <f t="shared" si="106"/>
        <v>6138</v>
      </c>
      <c r="Y845" s="57">
        <f t="shared" si="107"/>
        <v>-53427.467825849206</v>
      </c>
      <c r="Z845" s="193">
        <f t="shared" si="108"/>
        <v>-1572969.3384446879</v>
      </c>
    </row>
    <row r="846" spans="14:26" x14ac:dyDescent="0.2">
      <c r="N846" s="56">
        <v>847</v>
      </c>
      <c r="O846" s="191" t="str">
        <f t="shared" si="103"/>
        <v>NL200</v>
      </c>
      <c r="P846" s="57">
        <f t="shared" si="104"/>
        <v>205.32128514056225</v>
      </c>
      <c r="Q846" s="192">
        <f t="shared" si="102"/>
        <v>53632.789110989768</v>
      </c>
      <c r="R846" s="149">
        <f t="shared" si="105"/>
        <v>1580973.8955823292</v>
      </c>
      <c r="S846" s="187">
        <v>45740</v>
      </c>
      <c r="T846" s="149"/>
      <c r="U846" s="191"/>
      <c r="X846" s="149">
        <f t="shared" si="106"/>
        <v>6138</v>
      </c>
      <c r="Y846" s="57">
        <f t="shared" si="107"/>
        <v>-53632.789110989768</v>
      </c>
      <c r="Z846" s="193">
        <f t="shared" si="108"/>
        <v>-1574835.8955823292</v>
      </c>
    </row>
    <row r="847" spans="14:26" x14ac:dyDescent="0.2">
      <c r="N847" s="56">
        <v>848</v>
      </c>
      <c r="O847" s="191" t="str">
        <f t="shared" si="103"/>
        <v>NL200</v>
      </c>
      <c r="P847" s="57">
        <f t="shared" si="104"/>
        <v>205.32128514056225</v>
      </c>
      <c r="Q847" s="192">
        <f t="shared" si="102"/>
        <v>53838.110396130331</v>
      </c>
      <c r="R847" s="149">
        <f t="shared" si="105"/>
        <v>1582840.4527199708</v>
      </c>
      <c r="S847" s="187">
        <v>45741</v>
      </c>
      <c r="T847" s="149"/>
      <c r="U847" s="191"/>
      <c r="X847" s="149">
        <f t="shared" si="106"/>
        <v>6138</v>
      </c>
      <c r="Y847" s="57">
        <f t="shared" si="107"/>
        <v>-53838.110396130331</v>
      </c>
      <c r="Z847" s="193">
        <f t="shared" si="108"/>
        <v>-1576702.4527199708</v>
      </c>
    </row>
    <row r="848" spans="14:26" x14ac:dyDescent="0.2">
      <c r="N848" s="56">
        <v>849</v>
      </c>
      <c r="O848" s="191" t="str">
        <f t="shared" si="103"/>
        <v>NL200</v>
      </c>
      <c r="P848" s="57">
        <f t="shared" si="104"/>
        <v>205.32128514056225</v>
      </c>
      <c r="Q848" s="192">
        <f t="shared" si="102"/>
        <v>54043.431681270893</v>
      </c>
      <c r="R848" s="149">
        <f t="shared" si="105"/>
        <v>1584707.0098576122</v>
      </c>
      <c r="S848" s="187">
        <v>45742</v>
      </c>
      <c r="T848" s="149"/>
      <c r="U848" s="191"/>
      <c r="X848" s="149">
        <f t="shared" si="106"/>
        <v>6138</v>
      </c>
      <c r="Y848" s="57">
        <f t="shared" si="107"/>
        <v>-54043.431681270893</v>
      </c>
      <c r="Z848" s="193">
        <f t="shared" si="108"/>
        <v>-1578569.0098576122</v>
      </c>
    </row>
    <row r="849" spans="14:26" x14ac:dyDescent="0.2">
      <c r="N849" s="56">
        <v>850</v>
      </c>
      <c r="O849" s="191" t="str">
        <f t="shared" si="103"/>
        <v>NL200</v>
      </c>
      <c r="P849" s="57">
        <f t="shared" si="104"/>
        <v>205.32128514056225</v>
      </c>
      <c r="Q849" s="192">
        <f t="shared" si="102"/>
        <v>54248.752966411455</v>
      </c>
      <c r="R849" s="149">
        <f t="shared" si="105"/>
        <v>1586573.5669952538</v>
      </c>
      <c r="S849" s="187">
        <v>45743</v>
      </c>
      <c r="T849" s="149"/>
      <c r="U849" s="191"/>
      <c r="X849" s="149">
        <f t="shared" si="106"/>
        <v>6138</v>
      </c>
      <c r="Y849" s="57">
        <f t="shared" si="107"/>
        <v>-54248.752966411455</v>
      </c>
      <c r="Z849" s="193">
        <f t="shared" si="108"/>
        <v>-1580435.5669952538</v>
      </c>
    </row>
    <row r="850" spans="14:26" x14ac:dyDescent="0.2">
      <c r="N850" s="56">
        <v>851</v>
      </c>
      <c r="O850" s="191" t="str">
        <f t="shared" si="103"/>
        <v>NL200</v>
      </c>
      <c r="P850" s="57">
        <f t="shared" si="104"/>
        <v>205.32128514056225</v>
      </c>
      <c r="Q850" s="192">
        <f t="shared" si="102"/>
        <v>54454.074251552018</v>
      </c>
      <c r="R850" s="149">
        <f t="shared" si="105"/>
        <v>1588440.1241328951</v>
      </c>
      <c r="S850" s="187">
        <v>45744</v>
      </c>
      <c r="T850" s="149"/>
      <c r="U850" s="191"/>
      <c r="X850" s="149">
        <f t="shared" si="106"/>
        <v>6138</v>
      </c>
      <c r="Y850" s="57">
        <f t="shared" si="107"/>
        <v>-54454.074251552018</v>
      </c>
      <c r="Z850" s="193">
        <f t="shared" si="108"/>
        <v>-1582302.1241328951</v>
      </c>
    </row>
    <row r="851" spans="14:26" x14ac:dyDescent="0.2">
      <c r="N851" s="56">
        <v>852</v>
      </c>
      <c r="O851" s="191" t="str">
        <f t="shared" si="103"/>
        <v>NL200</v>
      </c>
      <c r="P851" s="57">
        <f t="shared" si="104"/>
        <v>205.32128514056225</v>
      </c>
      <c r="Q851" s="192">
        <f t="shared" ref="Q851:Q914" si="109">Q850+P851</f>
        <v>54659.39553669258</v>
      </c>
      <c r="R851" s="149">
        <f t="shared" si="105"/>
        <v>1590306.6812705367</v>
      </c>
      <c r="S851" s="187">
        <v>45745</v>
      </c>
      <c r="T851" s="149"/>
      <c r="U851" s="191"/>
      <c r="X851" s="149">
        <f t="shared" si="106"/>
        <v>6138</v>
      </c>
      <c r="Y851" s="57">
        <f t="shared" si="107"/>
        <v>-54659.39553669258</v>
      </c>
      <c r="Z851" s="193">
        <f t="shared" si="108"/>
        <v>-1584168.6812705367</v>
      </c>
    </row>
    <row r="852" spans="14:26" x14ac:dyDescent="0.2">
      <c r="N852" s="56">
        <v>853</v>
      </c>
      <c r="O852" s="191" t="str">
        <f t="shared" si="103"/>
        <v>NL200</v>
      </c>
      <c r="P852" s="57">
        <f t="shared" si="104"/>
        <v>205.32128514056225</v>
      </c>
      <c r="Q852" s="192">
        <f t="shared" si="109"/>
        <v>54864.716821833143</v>
      </c>
      <c r="R852" s="149">
        <f t="shared" si="105"/>
        <v>1592173.2384081781</v>
      </c>
      <c r="S852" s="187">
        <v>45746</v>
      </c>
      <c r="T852" s="149"/>
      <c r="U852" s="191"/>
      <c r="X852" s="149">
        <f t="shared" si="106"/>
        <v>6138</v>
      </c>
      <c r="Y852" s="57">
        <f t="shared" si="107"/>
        <v>-54864.716821833143</v>
      </c>
      <c r="Z852" s="193">
        <f t="shared" si="108"/>
        <v>-1586035.2384081781</v>
      </c>
    </row>
    <row r="853" spans="14:26" x14ac:dyDescent="0.2">
      <c r="N853" s="56">
        <v>854</v>
      </c>
      <c r="O853" s="191" t="str">
        <f t="shared" si="103"/>
        <v>NL200</v>
      </c>
      <c r="P853" s="57">
        <f t="shared" si="104"/>
        <v>205.32128514056225</v>
      </c>
      <c r="Q853" s="192">
        <f t="shared" si="109"/>
        <v>55070.038106973705</v>
      </c>
      <c r="R853" s="149">
        <f t="shared" si="105"/>
        <v>1594039.7955458197</v>
      </c>
      <c r="S853" s="187">
        <v>45747</v>
      </c>
      <c r="T853" s="149"/>
      <c r="U853" s="191"/>
      <c r="X853" s="149">
        <f t="shared" si="106"/>
        <v>6138</v>
      </c>
      <c r="Y853" s="57">
        <f t="shared" si="107"/>
        <v>-55070.038106973705</v>
      </c>
      <c r="Z853" s="193">
        <f t="shared" si="108"/>
        <v>-1587901.7955458197</v>
      </c>
    </row>
    <row r="854" spans="14:26" x14ac:dyDescent="0.2">
      <c r="N854" s="56">
        <v>855</v>
      </c>
      <c r="O854" s="191" t="str">
        <f t="shared" si="103"/>
        <v>NL200</v>
      </c>
      <c r="P854" s="57">
        <f t="shared" si="104"/>
        <v>205.32128514056225</v>
      </c>
      <c r="Q854" s="192">
        <f t="shared" si="109"/>
        <v>55275.359392114267</v>
      </c>
      <c r="R854" s="149">
        <f t="shared" si="105"/>
        <v>1595906.3526834613</v>
      </c>
      <c r="S854" s="187">
        <v>45748</v>
      </c>
      <c r="T854" s="149"/>
      <c r="U854" s="191"/>
      <c r="X854" s="149">
        <f t="shared" si="106"/>
        <v>6138</v>
      </c>
      <c r="Y854" s="57">
        <f t="shared" si="107"/>
        <v>-55275.359392114267</v>
      </c>
      <c r="Z854" s="193">
        <f t="shared" si="108"/>
        <v>-1589768.3526834613</v>
      </c>
    </row>
    <row r="855" spans="14:26" x14ac:dyDescent="0.2">
      <c r="N855" s="56">
        <v>856</v>
      </c>
      <c r="O855" s="191" t="str">
        <f t="shared" si="103"/>
        <v>NL200</v>
      </c>
      <c r="P855" s="57">
        <f t="shared" si="104"/>
        <v>205.32128514056225</v>
      </c>
      <c r="Q855" s="192">
        <f t="shared" si="109"/>
        <v>55480.68067725483</v>
      </c>
      <c r="R855" s="149">
        <f t="shared" si="105"/>
        <v>1597772.9098211026</v>
      </c>
      <c r="S855" s="187">
        <v>45749</v>
      </c>
      <c r="T855" s="149"/>
      <c r="U855" s="191"/>
      <c r="X855" s="149">
        <f t="shared" si="106"/>
        <v>6138</v>
      </c>
      <c r="Y855" s="57">
        <f t="shared" si="107"/>
        <v>-55480.68067725483</v>
      </c>
      <c r="Z855" s="193">
        <f t="shared" si="108"/>
        <v>-1591634.9098211026</v>
      </c>
    </row>
    <row r="856" spans="14:26" x14ac:dyDescent="0.2">
      <c r="N856" s="56">
        <v>857</v>
      </c>
      <c r="O856" s="191" t="str">
        <f t="shared" si="103"/>
        <v>NL200</v>
      </c>
      <c r="P856" s="57">
        <f t="shared" si="104"/>
        <v>205.32128514056225</v>
      </c>
      <c r="Q856" s="192">
        <f t="shared" si="109"/>
        <v>55686.001962395392</v>
      </c>
      <c r="R856" s="149">
        <f t="shared" si="105"/>
        <v>1599639.4669587442</v>
      </c>
      <c r="S856" s="187">
        <v>45750</v>
      </c>
      <c r="T856" s="149"/>
      <c r="U856" s="191"/>
      <c r="X856" s="149">
        <f t="shared" si="106"/>
        <v>6138</v>
      </c>
      <c r="Y856" s="57">
        <f t="shared" si="107"/>
        <v>-55686.001962395392</v>
      </c>
      <c r="Z856" s="193">
        <f t="shared" si="108"/>
        <v>-1593501.4669587442</v>
      </c>
    </row>
    <row r="857" spans="14:26" x14ac:dyDescent="0.2">
      <c r="N857" s="56">
        <v>858</v>
      </c>
      <c r="O857" s="191" t="str">
        <f t="shared" si="103"/>
        <v>NL200</v>
      </c>
      <c r="P857" s="57">
        <f t="shared" si="104"/>
        <v>205.32128514056225</v>
      </c>
      <c r="Q857" s="192">
        <f t="shared" si="109"/>
        <v>55891.323247535955</v>
      </c>
      <c r="R857" s="149">
        <f t="shared" si="105"/>
        <v>1601506.0240963856</v>
      </c>
      <c r="S857" s="187">
        <v>45751</v>
      </c>
      <c r="T857" s="149"/>
      <c r="U857" s="191"/>
      <c r="X857" s="149">
        <f t="shared" si="106"/>
        <v>6138</v>
      </c>
      <c r="Y857" s="57">
        <f t="shared" si="107"/>
        <v>-55891.323247535955</v>
      </c>
      <c r="Z857" s="193">
        <f t="shared" si="108"/>
        <v>-1595368.0240963856</v>
      </c>
    </row>
    <row r="858" spans="14:26" x14ac:dyDescent="0.2">
      <c r="N858" s="56">
        <v>859</v>
      </c>
      <c r="O858" s="191" t="str">
        <f t="shared" si="103"/>
        <v>NL200</v>
      </c>
      <c r="P858" s="57">
        <f t="shared" si="104"/>
        <v>205.32128514056225</v>
      </c>
      <c r="Q858" s="192">
        <f t="shared" si="109"/>
        <v>56096.644532676517</v>
      </c>
      <c r="R858" s="149">
        <f t="shared" si="105"/>
        <v>1603372.5812340272</v>
      </c>
      <c r="S858" s="187">
        <v>45752</v>
      </c>
      <c r="T858" s="149"/>
      <c r="U858" s="191"/>
      <c r="X858" s="149">
        <f t="shared" si="106"/>
        <v>6138</v>
      </c>
      <c r="Y858" s="57">
        <f t="shared" si="107"/>
        <v>-56096.644532676517</v>
      </c>
      <c r="Z858" s="193">
        <f t="shared" si="108"/>
        <v>-1597234.5812340272</v>
      </c>
    </row>
    <row r="859" spans="14:26" x14ac:dyDescent="0.2">
      <c r="N859" s="56">
        <v>860</v>
      </c>
      <c r="O859" s="191" t="str">
        <f t="shared" si="103"/>
        <v>NL200</v>
      </c>
      <c r="P859" s="57">
        <f t="shared" si="104"/>
        <v>205.32128514056225</v>
      </c>
      <c r="Q859" s="192">
        <f t="shared" si="109"/>
        <v>56301.965817817079</v>
      </c>
      <c r="R859" s="149">
        <f t="shared" si="105"/>
        <v>1605239.1383716685</v>
      </c>
      <c r="S859" s="187">
        <v>45753</v>
      </c>
      <c r="T859" s="149"/>
      <c r="U859" s="191"/>
      <c r="X859" s="149">
        <f t="shared" si="106"/>
        <v>6138</v>
      </c>
      <c r="Y859" s="57">
        <f t="shared" si="107"/>
        <v>-56301.965817817079</v>
      </c>
      <c r="Z859" s="193">
        <f t="shared" si="108"/>
        <v>-1599101.1383716685</v>
      </c>
    </row>
    <row r="860" spans="14:26" x14ac:dyDescent="0.2">
      <c r="N860" s="56">
        <v>861</v>
      </c>
      <c r="O860" s="191" t="str">
        <f t="shared" si="103"/>
        <v>NL200</v>
      </c>
      <c r="P860" s="57">
        <f t="shared" si="104"/>
        <v>205.32128514056225</v>
      </c>
      <c r="Q860" s="192">
        <f t="shared" si="109"/>
        <v>56507.287102957642</v>
      </c>
      <c r="R860" s="149">
        <f t="shared" si="105"/>
        <v>1607105.6955093101</v>
      </c>
      <c r="S860" s="187">
        <v>45754</v>
      </c>
      <c r="T860" s="149"/>
      <c r="U860" s="191"/>
      <c r="X860" s="149">
        <f t="shared" si="106"/>
        <v>6138</v>
      </c>
      <c r="Y860" s="57">
        <f t="shared" si="107"/>
        <v>-56507.287102957642</v>
      </c>
      <c r="Z860" s="193">
        <f t="shared" si="108"/>
        <v>-1600967.6955093101</v>
      </c>
    </row>
    <row r="861" spans="14:26" x14ac:dyDescent="0.2">
      <c r="N861" s="56">
        <v>862</v>
      </c>
      <c r="O861" s="191" t="str">
        <f t="shared" si="103"/>
        <v>NL200</v>
      </c>
      <c r="P861" s="57">
        <f t="shared" si="104"/>
        <v>205.32128514056225</v>
      </c>
      <c r="Q861" s="192">
        <f t="shared" si="109"/>
        <v>56712.608388098204</v>
      </c>
      <c r="R861" s="149">
        <f t="shared" si="105"/>
        <v>1608972.2526469515</v>
      </c>
      <c r="S861" s="187">
        <v>45755</v>
      </c>
      <c r="T861" s="149"/>
      <c r="U861" s="191"/>
      <c r="X861" s="149">
        <f t="shared" si="106"/>
        <v>6138</v>
      </c>
      <c r="Y861" s="57">
        <f t="shared" si="107"/>
        <v>-56712.608388098204</v>
      </c>
      <c r="Z861" s="193">
        <f t="shared" si="108"/>
        <v>-1602834.2526469515</v>
      </c>
    </row>
    <row r="862" spans="14:26" x14ac:dyDescent="0.2">
      <c r="N862" s="56">
        <v>863</v>
      </c>
      <c r="O862" s="191" t="str">
        <f t="shared" si="103"/>
        <v>NL200</v>
      </c>
      <c r="P862" s="57">
        <f t="shared" si="104"/>
        <v>205.32128514056225</v>
      </c>
      <c r="Q862" s="192">
        <f t="shared" si="109"/>
        <v>56917.929673238767</v>
      </c>
      <c r="R862" s="149">
        <f t="shared" si="105"/>
        <v>1610838.8097845931</v>
      </c>
      <c r="S862" s="187">
        <v>45756</v>
      </c>
      <c r="T862" s="149"/>
      <c r="U862" s="191"/>
      <c r="X862" s="149">
        <f t="shared" si="106"/>
        <v>6138</v>
      </c>
      <c r="Y862" s="57">
        <f t="shared" si="107"/>
        <v>-56917.929673238767</v>
      </c>
      <c r="Z862" s="193">
        <f t="shared" si="108"/>
        <v>-1604700.8097845931</v>
      </c>
    </row>
    <row r="863" spans="14:26" x14ac:dyDescent="0.2">
      <c r="N863" s="56">
        <v>864</v>
      </c>
      <c r="O863" s="191" t="str">
        <f t="shared" si="103"/>
        <v>NL200</v>
      </c>
      <c r="P863" s="57">
        <f t="shared" si="104"/>
        <v>205.32128514056225</v>
      </c>
      <c r="Q863" s="192">
        <f t="shared" si="109"/>
        <v>57123.250958379329</v>
      </c>
      <c r="R863" s="149">
        <f t="shared" si="105"/>
        <v>1612705.3669222344</v>
      </c>
      <c r="S863" s="187">
        <v>45757</v>
      </c>
      <c r="T863" s="149"/>
      <c r="U863" s="191"/>
      <c r="X863" s="149">
        <f t="shared" si="106"/>
        <v>6138</v>
      </c>
      <c r="Y863" s="57">
        <f t="shared" si="107"/>
        <v>-57123.250958379329</v>
      </c>
      <c r="Z863" s="193">
        <f t="shared" si="108"/>
        <v>-1606567.3669222344</v>
      </c>
    </row>
    <row r="864" spans="14:26" x14ac:dyDescent="0.2">
      <c r="N864" s="56">
        <v>865</v>
      </c>
      <c r="O864" s="191" t="str">
        <f t="shared" si="103"/>
        <v>NL200</v>
      </c>
      <c r="P864" s="57">
        <f t="shared" si="104"/>
        <v>205.32128514056225</v>
      </c>
      <c r="Q864" s="192">
        <f t="shared" si="109"/>
        <v>57328.572243519891</v>
      </c>
      <c r="R864" s="149">
        <f t="shared" si="105"/>
        <v>1614571.924059876</v>
      </c>
      <c r="S864" s="187">
        <v>45758</v>
      </c>
      <c r="T864" s="149"/>
      <c r="U864" s="191"/>
      <c r="X864" s="149">
        <f t="shared" si="106"/>
        <v>6138</v>
      </c>
      <c r="Y864" s="57">
        <f t="shared" si="107"/>
        <v>-57328.572243519891</v>
      </c>
      <c r="Z864" s="193">
        <f t="shared" si="108"/>
        <v>-1608433.924059876</v>
      </c>
    </row>
    <row r="865" spans="14:26" x14ac:dyDescent="0.2">
      <c r="N865" s="56">
        <v>866</v>
      </c>
      <c r="O865" s="191" t="str">
        <f t="shared" si="103"/>
        <v>NL200</v>
      </c>
      <c r="P865" s="57">
        <f t="shared" si="104"/>
        <v>205.32128514056225</v>
      </c>
      <c r="Q865" s="192">
        <f t="shared" si="109"/>
        <v>57533.893528660454</v>
      </c>
      <c r="R865" s="149">
        <f t="shared" si="105"/>
        <v>1616438.4811975174</v>
      </c>
      <c r="S865" s="187">
        <v>45759</v>
      </c>
      <c r="T865" s="149"/>
      <c r="U865" s="191"/>
      <c r="X865" s="149">
        <f t="shared" si="106"/>
        <v>6138</v>
      </c>
      <c r="Y865" s="57">
        <f t="shared" si="107"/>
        <v>-57533.893528660454</v>
      </c>
      <c r="Z865" s="193">
        <f t="shared" si="108"/>
        <v>-1610300.4811975174</v>
      </c>
    </row>
    <row r="866" spans="14:26" x14ac:dyDescent="0.2">
      <c r="N866" s="56">
        <v>867</v>
      </c>
      <c r="O866" s="191" t="str">
        <f t="shared" si="103"/>
        <v>NL200</v>
      </c>
      <c r="P866" s="57">
        <f t="shared" si="104"/>
        <v>205.32128514056225</v>
      </c>
      <c r="Q866" s="192">
        <f t="shared" si="109"/>
        <v>57739.214813801016</v>
      </c>
      <c r="R866" s="149">
        <f t="shared" si="105"/>
        <v>1618305.038335159</v>
      </c>
      <c r="S866" s="187">
        <v>45760</v>
      </c>
      <c r="T866" s="149"/>
      <c r="U866" s="191"/>
      <c r="X866" s="149">
        <f t="shared" si="106"/>
        <v>6138</v>
      </c>
      <c r="Y866" s="57">
        <f t="shared" si="107"/>
        <v>-57739.214813801016</v>
      </c>
      <c r="Z866" s="193">
        <f t="shared" si="108"/>
        <v>-1612167.038335159</v>
      </c>
    </row>
    <row r="867" spans="14:26" x14ac:dyDescent="0.2">
      <c r="N867" s="56">
        <v>868</v>
      </c>
      <c r="O867" s="191" t="str">
        <f t="shared" si="103"/>
        <v>NL200</v>
      </c>
      <c r="P867" s="57">
        <f t="shared" si="104"/>
        <v>205.32128514056225</v>
      </c>
      <c r="Q867" s="192">
        <f t="shared" si="109"/>
        <v>57944.536098941579</v>
      </c>
      <c r="R867" s="149">
        <f t="shared" si="105"/>
        <v>1620171.5954728003</v>
      </c>
      <c r="S867" s="187">
        <v>45761</v>
      </c>
      <c r="T867" s="149"/>
      <c r="U867" s="191"/>
      <c r="X867" s="149">
        <f t="shared" si="106"/>
        <v>6138</v>
      </c>
      <c r="Y867" s="57">
        <f t="shared" si="107"/>
        <v>-57944.536098941579</v>
      </c>
      <c r="Z867" s="193">
        <f t="shared" si="108"/>
        <v>-1614033.5954728003</v>
      </c>
    </row>
    <row r="868" spans="14:26" x14ac:dyDescent="0.2">
      <c r="N868" s="56">
        <v>869</v>
      </c>
      <c r="O868" s="191" t="str">
        <f t="shared" si="103"/>
        <v>NL200</v>
      </c>
      <c r="P868" s="57">
        <f t="shared" si="104"/>
        <v>205.32128514056225</v>
      </c>
      <c r="Q868" s="192">
        <f t="shared" si="109"/>
        <v>58149.857384082141</v>
      </c>
      <c r="R868" s="149">
        <f t="shared" si="105"/>
        <v>1622038.1526104419</v>
      </c>
      <c r="S868" s="187">
        <v>45762</v>
      </c>
      <c r="T868" s="149"/>
      <c r="U868" s="191"/>
      <c r="X868" s="149">
        <f t="shared" si="106"/>
        <v>6138</v>
      </c>
      <c r="Y868" s="57">
        <f t="shared" si="107"/>
        <v>-58149.857384082141</v>
      </c>
      <c r="Z868" s="193">
        <f t="shared" si="108"/>
        <v>-1615900.1526104419</v>
      </c>
    </row>
    <row r="869" spans="14:26" x14ac:dyDescent="0.2">
      <c r="N869" s="56">
        <v>870</v>
      </c>
      <c r="O869" s="191" t="str">
        <f t="shared" si="103"/>
        <v>NL200</v>
      </c>
      <c r="P869" s="57">
        <f t="shared" si="104"/>
        <v>205.32128514056225</v>
      </c>
      <c r="Q869" s="192">
        <f t="shared" si="109"/>
        <v>58355.178669222703</v>
      </c>
      <c r="R869" s="149">
        <f t="shared" si="105"/>
        <v>1623904.7097480833</v>
      </c>
      <c r="S869" s="187">
        <v>45763</v>
      </c>
      <c r="T869" s="149"/>
      <c r="U869" s="191"/>
      <c r="X869" s="149">
        <f t="shared" si="106"/>
        <v>6138</v>
      </c>
      <c r="Y869" s="57">
        <f t="shared" si="107"/>
        <v>-58355.178669222703</v>
      </c>
      <c r="Z869" s="193">
        <f t="shared" si="108"/>
        <v>-1617766.7097480833</v>
      </c>
    </row>
    <row r="870" spans="14:26" x14ac:dyDescent="0.2">
      <c r="N870" s="56">
        <v>871</v>
      </c>
      <c r="O870" s="191" t="str">
        <f t="shared" si="103"/>
        <v>NL200</v>
      </c>
      <c r="P870" s="57">
        <f t="shared" si="104"/>
        <v>205.32128514056225</v>
      </c>
      <c r="Q870" s="192">
        <f t="shared" si="109"/>
        <v>58560.499954363266</v>
      </c>
      <c r="R870" s="149">
        <f t="shared" si="105"/>
        <v>1625771.2668857248</v>
      </c>
      <c r="S870" s="187">
        <v>45764</v>
      </c>
      <c r="T870" s="149"/>
      <c r="U870" s="191"/>
      <c r="X870" s="149">
        <f t="shared" si="106"/>
        <v>6138</v>
      </c>
      <c r="Y870" s="57">
        <f t="shared" si="107"/>
        <v>-58560.499954363266</v>
      </c>
      <c r="Z870" s="193">
        <f t="shared" si="108"/>
        <v>-1619633.2668857248</v>
      </c>
    </row>
    <row r="871" spans="14:26" x14ac:dyDescent="0.2">
      <c r="N871" s="56">
        <v>872</v>
      </c>
      <c r="O871" s="191" t="str">
        <f t="shared" si="103"/>
        <v>NL200</v>
      </c>
      <c r="P871" s="57">
        <f t="shared" si="104"/>
        <v>205.32128514056225</v>
      </c>
      <c r="Q871" s="192">
        <f t="shared" si="109"/>
        <v>58765.821239503828</v>
      </c>
      <c r="R871" s="149">
        <f t="shared" si="105"/>
        <v>1627637.8240233662</v>
      </c>
      <c r="S871" s="187">
        <v>45765</v>
      </c>
      <c r="T871" s="149"/>
      <c r="U871" s="191"/>
      <c r="X871" s="149">
        <f t="shared" si="106"/>
        <v>6138</v>
      </c>
      <c r="Y871" s="57">
        <f t="shared" si="107"/>
        <v>-58765.821239503828</v>
      </c>
      <c r="Z871" s="193">
        <f t="shared" si="108"/>
        <v>-1621499.8240233662</v>
      </c>
    </row>
    <row r="872" spans="14:26" x14ac:dyDescent="0.2">
      <c r="N872" s="56">
        <v>873</v>
      </c>
      <c r="O872" s="191" t="str">
        <f t="shared" si="103"/>
        <v>NL200</v>
      </c>
      <c r="P872" s="57">
        <f t="shared" si="104"/>
        <v>205.32128514056225</v>
      </c>
      <c r="Q872" s="192">
        <f t="shared" si="109"/>
        <v>58971.142524644391</v>
      </c>
      <c r="R872" s="149">
        <f t="shared" si="105"/>
        <v>1629504.3811610078</v>
      </c>
      <c r="S872" s="187">
        <v>45766</v>
      </c>
      <c r="T872" s="149"/>
      <c r="U872" s="191"/>
      <c r="X872" s="149">
        <f t="shared" si="106"/>
        <v>6138</v>
      </c>
      <c r="Y872" s="57">
        <f t="shared" si="107"/>
        <v>-58971.142524644391</v>
      </c>
      <c r="Z872" s="193">
        <f t="shared" si="108"/>
        <v>-1623366.3811610078</v>
      </c>
    </row>
    <row r="873" spans="14:26" x14ac:dyDescent="0.2">
      <c r="N873" s="56">
        <v>874</v>
      </c>
      <c r="O873" s="191" t="str">
        <f t="shared" si="103"/>
        <v>NL200</v>
      </c>
      <c r="P873" s="57">
        <f t="shared" si="104"/>
        <v>205.32128514056225</v>
      </c>
      <c r="Q873" s="192">
        <f t="shared" si="109"/>
        <v>59176.463809784953</v>
      </c>
      <c r="R873" s="149">
        <f t="shared" si="105"/>
        <v>1631370.9382986492</v>
      </c>
      <c r="S873" s="187">
        <v>45767</v>
      </c>
      <c r="T873" s="149"/>
      <c r="U873" s="191"/>
      <c r="X873" s="149">
        <f t="shared" si="106"/>
        <v>6138</v>
      </c>
      <c r="Y873" s="57">
        <f t="shared" si="107"/>
        <v>-59176.463809784953</v>
      </c>
      <c r="Z873" s="193">
        <f t="shared" si="108"/>
        <v>-1625232.9382986492</v>
      </c>
    </row>
    <row r="874" spans="14:26" x14ac:dyDescent="0.2">
      <c r="N874" s="56">
        <v>875</v>
      </c>
      <c r="O874" s="191" t="str">
        <f t="shared" si="103"/>
        <v>NL200</v>
      </c>
      <c r="P874" s="57">
        <f t="shared" si="104"/>
        <v>205.32128514056225</v>
      </c>
      <c r="Q874" s="192">
        <f t="shared" si="109"/>
        <v>59381.785094925515</v>
      </c>
      <c r="R874" s="149">
        <f t="shared" si="105"/>
        <v>1633237.4954362907</v>
      </c>
      <c r="S874" s="187">
        <v>45768</v>
      </c>
      <c r="T874" s="149"/>
      <c r="U874" s="191"/>
      <c r="X874" s="149">
        <f t="shared" si="106"/>
        <v>6138</v>
      </c>
      <c r="Y874" s="57">
        <f t="shared" si="107"/>
        <v>-59381.785094925515</v>
      </c>
      <c r="Z874" s="193">
        <f t="shared" si="108"/>
        <v>-1627099.4954362907</v>
      </c>
    </row>
    <row r="875" spans="14:26" x14ac:dyDescent="0.2">
      <c r="N875" s="56">
        <v>876</v>
      </c>
      <c r="O875" s="191" t="str">
        <f t="shared" si="103"/>
        <v>NL200</v>
      </c>
      <c r="P875" s="57">
        <f t="shared" si="104"/>
        <v>205.32128514056225</v>
      </c>
      <c r="Q875" s="192">
        <f t="shared" si="109"/>
        <v>59587.106380066078</v>
      </c>
      <c r="R875" s="149">
        <f t="shared" si="105"/>
        <v>1635104.0525739321</v>
      </c>
      <c r="S875" s="187">
        <v>45769</v>
      </c>
      <c r="T875" s="149"/>
      <c r="U875" s="191"/>
      <c r="X875" s="149">
        <f t="shared" si="106"/>
        <v>6138</v>
      </c>
      <c r="Y875" s="57">
        <f t="shared" si="107"/>
        <v>-59587.106380066078</v>
      </c>
      <c r="Z875" s="193">
        <f t="shared" si="108"/>
        <v>-1628966.0525739321</v>
      </c>
    </row>
    <row r="876" spans="14:26" x14ac:dyDescent="0.2">
      <c r="N876" s="56">
        <v>877</v>
      </c>
      <c r="O876" s="191" t="str">
        <f t="shared" si="103"/>
        <v>NL200</v>
      </c>
      <c r="P876" s="57">
        <f t="shared" si="104"/>
        <v>205.32128514056225</v>
      </c>
      <c r="Q876" s="192">
        <f t="shared" si="109"/>
        <v>59792.42766520664</v>
      </c>
      <c r="R876" s="149">
        <f t="shared" si="105"/>
        <v>1636970.6097115737</v>
      </c>
      <c r="S876" s="187">
        <v>45770</v>
      </c>
      <c r="T876" s="149"/>
      <c r="U876" s="191"/>
      <c r="X876" s="149">
        <f t="shared" si="106"/>
        <v>6138</v>
      </c>
      <c r="Y876" s="57">
        <f t="shared" si="107"/>
        <v>-59792.42766520664</v>
      </c>
      <c r="Z876" s="193">
        <f t="shared" si="108"/>
        <v>-1630832.6097115737</v>
      </c>
    </row>
    <row r="877" spans="14:26" x14ac:dyDescent="0.2">
      <c r="N877" s="56">
        <v>878</v>
      </c>
      <c r="O877" s="191" t="str">
        <f t="shared" si="103"/>
        <v>NL200</v>
      </c>
      <c r="P877" s="57">
        <f t="shared" si="104"/>
        <v>205.32128514056225</v>
      </c>
      <c r="Q877" s="192">
        <f t="shared" si="109"/>
        <v>59997.748950347202</v>
      </c>
      <c r="R877" s="149">
        <f t="shared" si="105"/>
        <v>1638837.166849215</v>
      </c>
      <c r="S877" s="187">
        <v>45771</v>
      </c>
      <c r="T877" s="149"/>
      <c r="U877" s="191"/>
      <c r="X877" s="149">
        <f t="shared" si="106"/>
        <v>6138</v>
      </c>
      <c r="Y877" s="57">
        <f t="shared" si="107"/>
        <v>-59997.748950347202</v>
      </c>
      <c r="Z877" s="193">
        <f t="shared" si="108"/>
        <v>-1632699.166849215</v>
      </c>
    </row>
    <row r="878" spans="14:26" x14ac:dyDescent="0.2">
      <c r="N878" s="56">
        <v>879</v>
      </c>
      <c r="O878" s="191" t="str">
        <f t="shared" si="103"/>
        <v>NL200</v>
      </c>
      <c r="P878" s="57">
        <f t="shared" si="104"/>
        <v>205.32128514056225</v>
      </c>
      <c r="Q878" s="192">
        <f t="shared" si="109"/>
        <v>60203.070235487765</v>
      </c>
      <c r="R878" s="149">
        <f t="shared" si="105"/>
        <v>1640703.7239868566</v>
      </c>
      <c r="S878" s="187">
        <v>45772</v>
      </c>
      <c r="T878" s="149"/>
      <c r="U878" s="191"/>
      <c r="X878" s="149">
        <f t="shared" si="106"/>
        <v>6138</v>
      </c>
      <c r="Y878" s="57">
        <f t="shared" si="107"/>
        <v>-60203.070235487765</v>
      </c>
      <c r="Z878" s="193">
        <f t="shared" si="108"/>
        <v>-1634565.7239868566</v>
      </c>
    </row>
    <row r="879" spans="14:26" x14ac:dyDescent="0.2">
      <c r="N879" s="56">
        <v>880</v>
      </c>
      <c r="O879" s="191" t="str">
        <f t="shared" si="103"/>
        <v>NL200</v>
      </c>
      <c r="P879" s="57">
        <f t="shared" si="104"/>
        <v>205.32128514056225</v>
      </c>
      <c r="Q879" s="192">
        <f t="shared" si="109"/>
        <v>60408.391520628327</v>
      </c>
      <c r="R879" s="149">
        <f t="shared" si="105"/>
        <v>1642570.281124498</v>
      </c>
      <c r="S879" s="187">
        <v>45773</v>
      </c>
      <c r="T879" s="149"/>
      <c r="U879" s="191"/>
      <c r="X879" s="149">
        <f t="shared" si="106"/>
        <v>6138</v>
      </c>
      <c r="Y879" s="57">
        <f t="shared" si="107"/>
        <v>-60408.391520628327</v>
      </c>
      <c r="Z879" s="193">
        <f t="shared" si="108"/>
        <v>-1636432.281124498</v>
      </c>
    </row>
    <row r="880" spans="14:26" x14ac:dyDescent="0.2">
      <c r="N880" s="56">
        <v>881</v>
      </c>
      <c r="O880" s="191" t="str">
        <f t="shared" si="103"/>
        <v>NL200</v>
      </c>
      <c r="P880" s="57">
        <f t="shared" si="104"/>
        <v>205.32128514056225</v>
      </c>
      <c r="Q880" s="192">
        <f t="shared" si="109"/>
        <v>60613.71280576889</v>
      </c>
      <c r="R880" s="149">
        <f t="shared" si="105"/>
        <v>1644436.8382621396</v>
      </c>
      <c r="S880" s="187">
        <v>45774</v>
      </c>
      <c r="T880" s="149"/>
      <c r="U880" s="191"/>
      <c r="X880" s="149">
        <f t="shared" si="106"/>
        <v>6138</v>
      </c>
      <c r="Y880" s="57">
        <f t="shared" si="107"/>
        <v>-60613.71280576889</v>
      </c>
      <c r="Z880" s="193">
        <f t="shared" si="108"/>
        <v>-1638298.8382621396</v>
      </c>
    </row>
    <row r="881" spans="14:26" x14ac:dyDescent="0.2">
      <c r="N881" s="56">
        <v>882</v>
      </c>
      <c r="O881" s="191" t="str">
        <f t="shared" si="103"/>
        <v>NL200</v>
      </c>
      <c r="P881" s="57">
        <f t="shared" si="104"/>
        <v>205.32128514056225</v>
      </c>
      <c r="Q881" s="192">
        <f t="shared" si="109"/>
        <v>60819.034090909452</v>
      </c>
      <c r="R881" s="149">
        <f t="shared" si="105"/>
        <v>1646303.3953997809</v>
      </c>
      <c r="S881" s="187">
        <v>45775</v>
      </c>
      <c r="T881" s="149"/>
      <c r="U881" s="191"/>
      <c r="X881" s="149">
        <f t="shared" si="106"/>
        <v>6138</v>
      </c>
      <c r="Y881" s="57">
        <f t="shared" si="107"/>
        <v>-60819.034090909452</v>
      </c>
      <c r="Z881" s="193">
        <f t="shared" si="108"/>
        <v>-1640165.3953997809</v>
      </c>
    </row>
    <row r="882" spans="14:26" x14ac:dyDescent="0.2">
      <c r="N882" s="56">
        <v>883</v>
      </c>
      <c r="O882" s="191" t="str">
        <f t="shared" si="103"/>
        <v>NL200</v>
      </c>
      <c r="P882" s="57">
        <f t="shared" si="104"/>
        <v>205.32128514056225</v>
      </c>
      <c r="Q882" s="192">
        <f t="shared" si="109"/>
        <v>61024.355376050014</v>
      </c>
      <c r="R882" s="149">
        <f t="shared" si="105"/>
        <v>1648169.9525374225</v>
      </c>
      <c r="S882" s="187">
        <v>45776</v>
      </c>
      <c r="T882" s="149"/>
      <c r="U882" s="191"/>
      <c r="X882" s="149">
        <f t="shared" si="106"/>
        <v>6138</v>
      </c>
      <c r="Y882" s="57">
        <f t="shared" si="107"/>
        <v>-61024.355376050014</v>
      </c>
      <c r="Z882" s="193">
        <f t="shared" si="108"/>
        <v>-1642031.9525374225</v>
      </c>
    </row>
    <row r="883" spans="14:26" x14ac:dyDescent="0.2">
      <c r="N883" s="56">
        <v>884</v>
      </c>
      <c r="O883" s="191" t="str">
        <f t="shared" si="103"/>
        <v>NL200</v>
      </c>
      <c r="P883" s="57">
        <f t="shared" si="104"/>
        <v>205.32128514056225</v>
      </c>
      <c r="Q883" s="192">
        <f t="shared" si="109"/>
        <v>61229.676661190577</v>
      </c>
      <c r="R883" s="149">
        <f t="shared" si="105"/>
        <v>1650036.5096750639</v>
      </c>
      <c r="S883" s="187">
        <v>45777</v>
      </c>
      <c r="T883" s="149"/>
      <c r="U883" s="191"/>
      <c r="X883" s="149">
        <f t="shared" si="106"/>
        <v>6138</v>
      </c>
      <c r="Y883" s="57">
        <f t="shared" si="107"/>
        <v>-61229.676661190577</v>
      </c>
      <c r="Z883" s="193">
        <f t="shared" si="108"/>
        <v>-1643898.5096750639</v>
      </c>
    </row>
    <row r="884" spans="14:26" x14ac:dyDescent="0.2">
      <c r="N884" s="56">
        <v>885</v>
      </c>
      <c r="O884" s="191" t="str">
        <f t="shared" si="103"/>
        <v>NL200</v>
      </c>
      <c r="P884" s="57">
        <f t="shared" si="104"/>
        <v>205.32128514056225</v>
      </c>
      <c r="Q884" s="192">
        <f t="shared" si="109"/>
        <v>61434.997946331139</v>
      </c>
      <c r="R884" s="149">
        <f t="shared" si="105"/>
        <v>1651903.0668127055</v>
      </c>
      <c r="S884" s="187">
        <v>45778</v>
      </c>
      <c r="T884" s="149"/>
      <c r="U884" s="191"/>
      <c r="X884" s="149">
        <f t="shared" si="106"/>
        <v>6138</v>
      </c>
      <c r="Y884" s="57">
        <f t="shared" si="107"/>
        <v>-61434.997946331139</v>
      </c>
      <c r="Z884" s="193">
        <f t="shared" si="108"/>
        <v>-1645765.0668127055</v>
      </c>
    </row>
    <row r="885" spans="14:26" x14ac:dyDescent="0.2">
      <c r="N885" s="56">
        <v>886</v>
      </c>
      <c r="O885" s="191" t="str">
        <f t="shared" si="103"/>
        <v>NL200</v>
      </c>
      <c r="P885" s="57">
        <f t="shared" si="104"/>
        <v>205.32128514056225</v>
      </c>
      <c r="Q885" s="192">
        <f t="shared" si="109"/>
        <v>61640.319231471702</v>
      </c>
      <c r="R885" s="149">
        <f t="shared" si="105"/>
        <v>1653769.6239503468</v>
      </c>
      <c r="S885" s="187">
        <v>45779</v>
      </c>
      <c r="T885" s="149"/>
      <c r="U885" s="191"/>
      <c r="X885" s="149">
        <f t="shared" si="106"/>
        <v>6138</v>
      </c>
      <c r="Y885" s="57">
        <f t="shared" si="107"/>
        <v>-61640.319231471702</v>
      </c>
      <c r="Z885" s="193">
        <f t="shared" si="108"/>
        <v>-1647631.6239503468</v>
      </c>
    </row>
    <row r="886" spans="14:26" x14ac:dyDescent="0.2">
      <c r="N886" s="56">
        <v>887</v>
      </c>
      <c r="O886" s="191" t="str">
        <f t="shared" si="103"/>
        <v>NL200</v>
      </c>
      <c r="P886" s="57">
        <f t="shared" si="104"/>
        <v>205.32128514056225</v>
      </c>
      <c r="Q886" s="192">
        <f t="shared" si="109"/>
        <v>61845.640516612264</v>
      </c>
      <c r="R886" s="149">
        <f t="shared" si="105"/>
        <v>1655636.1810879884</v>
      </c>
      <c r="S886" s="187">
        <v>45780</v>
      </c>
      <c r="T886" s="149"/>
      <c r="U886" s="191"/>
      <c r="X886" s="149">
        <f t="shared" si="106"/>
        <v>6138</v>
      </c>
      <c r="Y886" s="57">
        <f t="shared" si="107"/>
        <v>-61845.640516612264</v>
      </c>
      <c r="Z886" s="193">
        <f t="shared" si="108"/>
        <v>-1649498.1810879884</v>
      </c>
    </row>
    <row r="887" spans="14:26" x14ac:dyDescent="0.2">
      <c r="N887" s="56">
        <v>888</v>
      </c>
      <c r="O887" s="191" t="str">
        <f t="shared" si="103"/>
        <v>NL200</v>
      </c>
      <c r="P887" s="57">
        <f t="shared" si="104"/>
        <v>205.32128514056225</v>
      </c>
      <c r="Q887" s="192">
        <f t="shared" si="109"/>
        <v>62050.961801752826</v>
      </c>
      <c r="R887" s="149">
        <f t="shared" si="105"/>
        <v>1657502.7382256298</v>
      </c>
      <c r="S887" s="187">
        <v>45781</v>
      </c>
      <c r="T887" s="149"/>
      <c r="U887" s="191"/>
      <c r="X887" s="149">
        <f t="shared" si="106"/>
        <v>6138</v>
      </c>
      <c r="Y887" s="57">
        <f t="shared" si="107"/>
        <v>-62050.961801752826</v>
      </c>
      <c r="Z887" s="193">
        <f t="shared" si="108"/>
        <v>-1651364.7382256298</v>
      </c>
    </row>
    <row r="888" spans="14:26" x14ac:dyDescent="0.2">
      <c r="N888" s="56">
        <v>889</v>
      </c>
      <c r="O888" s="191" t="str">
        <f t="shared" si="103"/>
        <v>NL200</v>
      </c>
      <c r="P888" s="57">
        <f t="shared" si="104"/>
        <v>205.32128514056225</v>
      </c>
      <c r="Q888" s="192">
        <f t="shared" si="109"/>
        <v>62256.283086893389</v>
      </c>
      <c r="R888" s="149">
        <f t="shared" si="105"/>
        <v>1659369.2953632714</v>
      </c>
      <c r="S888" s="187">
        <v>45782</v>
      </c>
      <c r="T888" s="149"/>
      <c r="U888" s="191"/>
      <c r="X888" s="149">
        <f t="shared" si="106"/>
        <v>6138</v>
      </c>
      <c r="Y888" s="57">
        <f t="shared" si="107"/>
        <v>-62256.283086893389</v>
      </c>
      <c r="Z888" s="193">
        <f t="shared" si="108"/>
        <v>-1653231.2953632714</v>
      </c>
    </row>
    <row r="889" spans="14:26" x14ac:dyDescent="0.2">
      <c r="N889" s="56">
        <v>890</v>
      </c>
      <c r="O889" s="191" t="str">
        <f t="shared" si="103"/>
        <v>NL200</v>
      </c>
      <c r="P889" s="57">
        <f t="shared" si="104"/>
        <v>205.32128514056225</v>
      </c>
      <c r="Q889" s="192">
        <f t="shared" si="109"/>
        <v>62461.604372033951</v>
      </c>
      <c r="R889" s="149">
        <f t="shared" si="105"/>
        <v>1661235.8525009127</v>
      </c>
      <c r="S889" s="187">
        <v>45783</v>
      </c>
      <c r="T889" s="149"/>
      <c r="U889" s="191"/>
      <c r="X889" s="149">
        <f t="shared" si="106"/>
        <v>6138</v>
      </c>
      <c r="Y889" s="57">
        <f t="shared" si="107"/>
        <v>-62461.604372033951</v>
      </c>
      <c r="Z889" s="193">
        <f t="shared" si="108"/>
        <v>-1655097.8525009127</v>
      </c>
    </row>
    <row r="890" spans="14:26" x14ac:dyDescent="0.2">
      <c r="N890" s="56">
        <v>891</v>
      </c>
      <c r="O890" s="191" t="str">
        <f t="shared" si="103"/>
        <v>NL200</v>
      </c>
      <c r="P890" s="57">
        <f t="shared" si="104"/>
        <v>205.32128514056225</v>
      </c>
      <c r="Q890" s="192">
        <f t="shared" si="109"/>
        <v>62666.925657174514</v>
      </c>
      <c r="R890" s="149">
        <f t="shared" si="105"/>
        <v>1663102.4096385543</v>
      </c>
      <c r="S890" s="187">
        <v>45784</v>
      </c>
      <c r="T890" s="149"/>
      <c r="U890" s="191"/>
      <c r="X890" s="149">
        <f t="shared" si="106"/>
        <v>6138</v>
      </c>
      <c r="Y890" s="57">
        <f t="shared" si="107"/>
        <v>-62666.925657174514</v>
      </c>
      <c r="Z890" s="193">
        <f t="shared" si="108"/>
        <v>-1656964.4096385543</v>
      </c>
    </row>
    <row r="891" spans="14:26" x14ac:dyDescent="0.2">
      <c r="N891" s="56">
        <v>892</v>
      </c>
      <c r="O891" s="191" t="str">
        <f t="shared" si="103"/>
        <v>NL200</v>
      </c>
      <c r="P891" s="57">
        <f t="shared" si="104"/>
        <v>205.32128514056225</v>
      </c>
      <c r="Q891" s="192">
        <f t="shared" si="109"/>
        <v>62872.246942315076</v>
      </c>
      <c r="R891" s="149">
        <f t="shared" si="105"/>
        <v>1664968.9667761957</v>
      </c>
      <c r="S891" s="187">
        <v>45785</v>
      </c>
      <c r="T891" s="149"/>
      <c r="U891" s="191"/>
      <c r="X891" s="149">
        <f t="shared" si="106"/>
        <v>6138</v>
      </c>
      <c r="Y891" s="57">
        <f t="shared" si="107"/>
        <v>-62872.246942315076</v>
      </c>
      <c r="Z891" s="193">
        <f t="shared" si="108"/>
        <v>-1658830.9667761957</v>
      </c>
    </row>
    <row r="892" spans="14:26" x14ac:dyDescent="0.2">
      <c r="N892" s="56">
        <v>893</v>
      </c>
      <c r="O892" s="191" t="str">
        <f t="shared" si="103"/>
        <v>NL200</v>
      </c>
      <c r="P892" s="57">
        <f t="shared" si="104"/>
        <v>205.32128514056225</v>
      </c>
      <c r="Q892" s="192">
        <f t="shared" si="109"/>
        <v>63077.568227455638</v>
      </c>
      <c r="R892" s="149">
        <f t="shared" si="105"/>
        <v>1666835.5239138373</v>
      </c>
      <c r="S892" s="187">
        <v>45786</v>
      </c>
      <c r="T892" s="149"/>
      <c r="U892" s="191"/>
      <c r="X892" s="149">
        <f t="shared" si="106"/>
        <v>6138</v>
      </c>
      <c r="Y892" s="57">
        <f t="shared" si="107"/>
        <v>-63077.568227455638</v>
      </c>
      <c r="Z892" s="193">
        <f t="shared" si="108"/>
        <v>-1660697.5239138373</v>
      </c>
    </row>
    <row r="893" spans="14:26" x14ac:dyDescent="0.2">
      <c r="N893" s="56">
        <v>894</v>
      </c>
      <c r="O893" s="191" t="str">
        <f t="shared" si="103"/>
        <v>NL200</v>
      </c>
      <c r="P893" s="57">
        <f t="shared" si="104"/>
        <v>205.32128514056225</v>
      </c>
      <c r="Q893" s="192">
        <f t="shared" si="109"/>
        <v>63282.889512596201</v>
      </c>
      <c r="R893" s="149">
        <f t="shared" si="105"/>
        <v>1668702.0810514786</v>
      </c>
      <c r="S893" s="187">
        <v>45787</v>
      </c>
      <c r="T893" s="149"/>
      <c r="U893" s="191"/>
      <c r="X893" s="149">
        <f t="shared" si="106"/>
        <v>6138</v>
      </c>
      <c r="Y893" s="57">
        <f t="shared" si="107"/>
        <v>-63282.889512596201</v>
      </c>
      <c r="Z893" s="193">
        <f t="shared" si="108"/>
        <v>-1662564.0810514786</v>
      </c>
    </row>
    <row r="894" spans="14:26" x14ac:dyDescent="0.2">
      <c r="N894" s="56">
        <v>895</v>
      </c>
      <c r="O894" s="191" t="str">
        <f t="shared" si="103"/>
        <v>NL200</v>
      </c>
      <c r="P894" s="57">
        <f t="shared" si="104"/>
        <v>205.32128514056225</v>
      </c>
      <c r="Q894" s="192">
        <f t="shared" si="109"/>
        <v>63488.210797736763</v>
      </c>
      <c r="R894" s="149">
        <f t="shared" si="105"/>
        <v>1670568.6381891202</v>
      </c>
      <c r="S894" s="187">
        <v>45788</v>
      </c>
      <c r="T894" s="149"/>
      <c r="U894" s="191"/>
      <c r="X894" s="149">
        <f t="shared" si="106"/>
        <v>6138</v>
      </c>
      <c r="Y894" s="57">
        <f t="shared" si="107"/>
        <v>-63488.210797736763</v>
      </c>
      <c r="Z894" s="193">
        <f t="shared" si="108"/>
        <v>-1664430.6381891202</v>
      </c>
    </row>
    <row r="895" spans="14:26" x14ac:dyDescent="0.2">
      <c r="N895" s="56">
        <v>896</v>
      </c>
      <c r="O895" s="191" t="str">
        <f t="shared" si="103"/>
        <v>NL200</v>
      </c>
      <c r="P895" s="57">
        <f t="shared" si="104"/>
        <v>205.32128514056225</v>
      </c>
      <c r="Q895" s="192">
        <f t="shared" si="109"/>
        <v>63693.532082877326</v>
      </c>
      <c r="R895" s="149">
        <f t="shared" si="105"/>
        <v>1672435.1953267616</v>
      </c>
      <c r="S895" s="187">
        <v>45789</v>
      </c>
      <c r="T895" s="149"/>
      <c r="U895" s="191"/>
      <c r="X895" s="149">
        <f t="shared" si="106"/>
        <v>6138</v>
      </c>
      <c r="Y895" s="57">
        <f t="shared" si="107"/>
        <v>-63693.532082877326</v>
      </c>
      <c r="Z895" s="193">
        <f t="shared" si="108"/>
        <v>-1666297.1953267616</v>
      </c>
    </row>
    <row r="896" spans="14:26" x14ac:dyDescent="0.2">
      <c r="N896" s="56">
        <v>897</v>
      </c>
      <c r="O896" s="191" t="str">
        <f t="shared" ref="O896:O959" si="110">IF(N896&lt;$K$3,$A$3,IF(AND(N896&gt;$K$3,N896&lt;$K$4),$A$4,IF(AND(N896&gt;$K$4,N896&lt;$K$5),$A$5,IF(AND(N896&gt;$K$5,N896&lt;$K$6),$A$6,IF(AND(N896&gt;$K$6,N896&lt;$K$7),$A$7,IF(AND(N896&gt;$K$7,N896&lt;$K$8),$A$8,IF(AND(N896&gt;$K$8,N896&lt;$K$9),$A$9)))))))</f>
        <v>NL200</v>
      </c>
      <c r="P896" s="57">
        <f t="shared" si="104"/>
        <v>205.32128514056225</v>
      </c>
      <c r="Q896" s="192">
        <f t="shared" si="109"/>
        <v>63898.853368017888</v>
      </c>
      <c r="R896" s="149">
        <f t="shared" si="105"/>
        <v>1674301.7524644032</v>
      </c>
      <c r="S896" s="187">
        <v>45790</v>
      </c>
      <c r="T896" s="149"/>
      <c r="U896" s="191"/>
      <c r="X896" s="149">
        <f t="shared" si="106"/>
        <v>6138</v>
      </c>
      <c r="Y896" s="57">
        <f t="shared" si="107"/>
        <v>-63898.853368017888</v>
      </c>
      <c r="Z896" s="193">
        <f t="shared" si="108"/>
        <v>-1668163.7524644032</v>
      </c>
    </row>
    <row r="897" spans="14:26" x14ac:dyDescent="0.2">
      <c r="N897" s="56">
        <v>898</v>
      </c>
      <c r="O897" s="191" t="str">
        <f t="shared" si="110"/>
        <v>NL200</v>
      </c>
      <c r="P897" s="57">
        <f t="shared" ref="P897:P960" si="111">VLOOKUP(O897,$A$3:$L$9,12,0)</f>
        <v>205.32128514056225</v>
      </c>
      <c r="Q897" s="192">
        <f t="shared" si="109"/>
        <v>64104.17465315845</v>
      </c>
      <c r="R897" s="149">
        <f t="shared" si="105"/>
        <v>1676168.3096020445</v>
      </c>
      <c r="S897" s="187">
        <v>45791</v>
      </c>
      <c r="T897" s="149"/>
      <c r="U897" s="191"/>
      <c r="X897" s="149">
        <f t="shared" si="106"/>
        <v>6138</v>
      </c>
      <c r="Y897" s="57">
        <f t="shared" si="107"/>
        <v>-64104.17465315845</v>
      </c>
      <c r="Z897" s="193">
        <f t="shared" si="108"/>
        <v>-1670030.3096020445</v>
      </c>
    </row>
    <row r="898" spans="14:26" x14ac:dyDescent="0.2">
      <c r="N898" s="56">
        <v>899</v>
      </c>
      <c r="O898" s="191" t="str">
        <f t="shared" si="110"/>
        <v>NL200</v>
      </c>
      <c r="P898" s="57">
        <f t="shared" si="111"/>
        <v>205.32128514056225</v>
      </c>
      <c r="Q898" s="192">
        <f t="shared" si="109"/>
        <v>64309.495938299013</v>
      </c>
      <c r="R898" s="149">
        <f t="shared" ref="R898:R961" si="112">$C$25*N898</f>
        <v>1678034.8667396861</v>
      </c>
      <c r="S898" s="187">
        <v>45792</v>
      </c>
      <c r="T898" s="149"/>
      <c r="U898" s="191"/>
      <c r="X898" s="149">
        <f t="shared" si="106"/>
        <v>6138</v>
      </c>
      <c r="Y898" s="57">
        <f t="shared" si="107"/>
        <v>-64309.495938299013</v>
      </c>
      <c r="Z898" s="193">
        <f t="shared" si="108"/>
        <v>-1671896.8667396861</v>
      </c>
    </row>
    <row r="899" spans="14:26" x14ac:dyDescent="0.2">
      <c r="N899" s="56">
        <v>900</v>
      </c>
      <c r="O899" s="191" t="str">
        <f t="shared" si="110"/>
        <v>NL200</v>
      </c>
      <c r="P899" s="57">
        <f t="shared" si="111"/>
        <v>205.32128514056225</v>
      </c>
      <c r="Q899" s="192">
        <f t="shared" si="109"/>
        <v>64514.817223439575</v>
      </c>
      <c r="R899" s="149">
        <f t="shared" si="112"/>
        <v>1679901.4238773275</v>
      </c>
      <c r="S899" s="187">
        <v>45793</v>
      </c>
      <c r="T899" s="149"/>
      <c r="U899" s="191"/>
      <c r="X899" s="149">
        <f t="shared" si="106"/>
        <v>6138</v>
      </c>
      <c r="Y899" s="57">
        <f t="shared" si="107"/>
        <v>-64514.817223439575</v>
      </c>
      <c r="Z899" s="193">
        <f t="shared" si="108"/>
        <v>-1673763.4238773275</v>
      </c>
    </row>
    <row r="900" spans="14:26" x14ac:dyDescent="0.2">
      <c r="N900" s="56">
        <v>901</v>
      </c>
      <c r="O900" s="191" t="str">
        <f t="shared" si="110"/>
        <v>NL200</v>
      </c>
      <c r="P900" s="57">
        <f t="shared" si="111"/>
        <v>205.32128514056225</v>
      </c>
      <c r="Q900" s="192">
        <f t="shared" si="109"/>
        <v>64720.138508580138</v>
      </c>
      <c r="R900" s="149">
        <f t="shared" si="112"/>
        <v>1681767.9810149691</v>
      </c>
      <c r="S900" s="187">
        <v>45794</v>
      </c>
      <c r="T900" s="149"/>
      <c r="U900" s="191"/>
      <c r="X900" s="149">
        <f t="shared" si="106"/>
        <v>6138</v>
      </c>
      <c r="Y900" s="57">
        <f t="shared" si="107"/>
        <v>-64720.138508580138</v>
      </c>
      <c r="Z900" s="193">
        <f t="shared" si="108"/>
        <v>-1675629.9810149691</v>
      </c>
    </row>
    <row r="901" spans="14:26" x14ac:dyDescent="0.2">
      <c r="N901" s="56">
        <v>902</v>
      </c>
      <c r="O901" s="191" t="str">
        <f t="shared" si="110"/>
        <v>NL200</v>
      </c>
      <c r="P901" s="57">
        <f t="shared" si="111"/>
        <v>205.32128514056225</v>
      </c>
      <c r="Q901" s="192">
        <f t="shared" si="109"/>
        <v>64925.4597937207</v>
      </c>
      <c r="R901" s="149">
        <f t="shared" si="112"/>
        <v>1683634.5381526104</v>
      </c>
      <c r="S901" s="187">
        <v>45795</v>
      </c>
      <c r="T901" s="149"/>
      <c r="U901" s="191"/>
      <c r="X901" s="149">
        <f t="shared" si="106"/>
        <v>6138</v>
      </c>
      <c r="Y901" s="57">
        <f t="shared" si="107"/>
        <v>-64925.4597937207</v>
      </c>
      <c r="Z901" s="193">
        <f t="shared" si="108"/>
        <v>-1677496.5381526104</v>
      </c>
    </row>
    <row r="902" spans="14:26" x14ac:dyDescent="0.2">
      <c r="N902" s="56">
        <v>903</v>
      </c>
      <c r="O902" s="191" t="str">
        <f t="shared" si="110"/>
        <v>NL200</v>
      </c>
      <c r="P902" s="57">
        <f t="shared" si="111"/>
        <v>205.32128514056225</v>
      </c>
      <c r="Q902" s="192">
        <f t="shared" si="109"/>
        <v>65130.781078861262</v>
      </c>
      <c r="R902" s="149">
        <f t="shared" si="112"/>
        <v>1685501.095290252</v>
      </c>
      <c r="S902" s="187">
        <v>45796</v>
      </c>
      <c r="T902" s="149"/>
      <c r="U902" s="191"/>
      <c r="X902" s="149">
        <f t="shared" si="106"/>
        <v>6138</v>
      </c>
      <c r="Y902" s="57">
        <f t="shared" si="107"/>
        <v>-65130.781078861262</v>
      </c>
      <c r="Z902" s="193">
        <f t="shared" si="108"/>
        <v>-1679363.095290252</v>
      </c>
    </row>
    <row r="903" spans="14:26" x14ac:dyDescent="0.2">
      <c r="N903" s="56">
        <v>904</v>
      </c>
      <c r="O903" s="191" t="str">
        <f t="shared" si="110"/>
        <v>NL200</v>
      </c>
      <c r="P903" s="57">
        <f t="shared" si="111"/>
        <v>205.32128514056225</v>
      </c>
      <c r="Q903" s="192">
        <f t="shared" si="109"/>
        <v>65336.102364001825</v>
      </c>
      <c r="R903" s="149">
        <f t="shared" si="112"/>
        <v>1687367.6524278934</v>
      </c>
      <c r="S903" s="187">
        <v>45797</v>
      </c>
      <c r="T903" s="149"/>
      <c r="U903" s="191"/>
      <c r="X903" s="149">
        <f t="shared" si="106"/>
        <v>6138</v>
      </c>
      <c r="Y903" s="57">
        <f t="shared" si="107"/>
        <v>-65336.102364001825</v>
      </c>
      <c r="Z903" s="193">
        <f t="shared" si="108"/>
        <v>-1681229.6524278934</v>
      </c>
    </row>
    <row r="904" spans="14:26" x14ac:dyDescent="0.2">
      <c r="N904" s="56">
        <v>905</v>
      </c>
      <c r="O904" s="191" t="str">
        <f t="shared" si="110"/>
        <v>NL200</v>
      </c>
      <c r="P904" s="57">
        <f t="shared" si="111"/>
        <v>205.32128514056225</v>
      </c>
      <c r="Q904" s="192">
        <f t="shared" si="109"/>
        <v>65541.42364914238</v>
      </c>
      <c r="R904" s="149">
        <f t="shared" si="112"/>
        <v>1689234.209565535</v>
      </c>
      <c r="S904" s="187">
        <v>45798</v>
      </c>
      <c r="T904" s="149"/>
      <c r="U904" s="191"/>
      <c r="X904" s="149">
        <f t="shared" si="106"/>
        <v>6138</v>
      </c>
      <c r="Y904" s="57">
        <f t="shared" si="107"/>
        <v>-65541.42364914238</v>
      </c>
      <c r="Z904" s="193">
        <f t="shared" si="108"/>
        <v>-1683096.209565535</v>
      </c>
    </row>
    <row r="905" spans="14:26" x14ac:dyDescent="0.2">
      <c r="N905" s="56">
        <v>906</v>
      </c>
      <c r="O905" s="191" t="str">
        <f t="shared" si="110"/>
        <v>NL200</v>
      </c>
      <c r="P905" s="57">
        <f t="shared" si="111"/>
        <v>205.32128514056225</v>
      </c>
      <c r="Q905" s="192">
        <f t="shared" si="109"/>
        <v>65746.744934282935</v>
      </c>
      <c r="R905" s="149">
        <f t="shared" si="112"/>
        <v>1691100.7667031763</v>
      </c>
      <c r="S905" s="187">
        <v>45799</v>
      </c>
      <c r="T905" s="149"/>
      <c r="U905" s="191"/>
      <c r="X905" s="149">
        <f t="shared" si="106"/>
        <v>6138</v>
      </c>
      <c r="Y905" s="57">
        <f t="shared" si="107"/>
        <v>-65746.744934282935</v>
      </c>
      <c r="Z905" s="193">
        <f t="shared" si="108"/>
        <v>-1684962.7667031763</v>
      </c>
    </row>
    <row r="906" spans="14:26" x14ac:dyDescent="0.2">
      <c r="N906" s="56">
        <v>907</v>
      </c>
      <c r="O906" s="191" t="str">
        <f t="shared" si="110"/>
        <v>NL200</v>
      </c>
      <c r="P906" s="57">
        <f t="shared" si="111"/>
        <v>205.32128514056225</v>
      </c>
      <c r="Q906" s="192">
        <f t="shared" si="109"/>
        <v>65952.06621942349</v>
      </c>
      <c r="R906" s="149">
        <f t="shared" si="112"/>
        <v>1692967.3238408179</v>
      </c>
      <c r="S906" s="187">
        <v>45800</v>
      </c>
      <c r="T906" s="149"/>
      <c r="U906" s="191"/>
      <c r="X906" s="149">
        <f t="shared" si="106"/>
        <v>6138</v>
      </c>
      <c r="Y906" s="57">
        <f t="shared" si="107"/>
        <v>-65952.06621942349</v>
      </c>
      <c r="Z906" s="193">
        <f t="shared" si="108"/>
        <v>-1686829.3238408179</v>
      </c>
    </row>
    <row r="907" spans="14:26" x14ac:dyDescent="0.2">
      <c r="N907" s="56">
        <v>908</v>
      </c>
      <c r="O907" s="191" t="str">
        <f t="shared" si="110"/>
        <v>NL200</v>
      </c>
      <c r="P907" s="57">
        <f t="shared" si="111"/>
        <v>205.32128514056225</v>
      </c>
      <c r="Q907" s="192">
        <f t="shared" si="109"/>
        <v>66157.387504564045</v>
      </c>
      <c r="R907" s="149">
        <f t="shared" si="112"/>
        <v>1694833.8809784593</v>
      </c>
      <c r="S907" s="187">
        <v>45801</v>
      </c>
      <c r="T907" s="149"/>
      <c r="U907" s="191"/>
      <c r="X907" s="149">
        <f t="shared" ref="X907:X970" si="113">X906+W907</f>
        <v>6138</v>
      </c>
      <c r="Y907" s="57">
        <f t="shared" ref="Y907:Y970" si="114">V907-Q907</f>
        <v>-66157.387504564045</v>
      </c>
      <c r="Z907" s="193">
        <f t="shared" ref="Z907:Z970" si="115">X907-R907</f>
        <v>-1688695.8809784593</v>
      </c>
    </row>
    <row r="908" spans="14:26" x14ac:dyDescent="0.2">
      <c r="N908" s="56">
        <v>909</v>
      </c>
      <c r="O908" s="191" t="str">
        <f t="shared" si="110"/>
        <v>NL200</v>
      </c>
      <c r="P908" s="57">
        <f t="shared" si="111"/>
        <v>205.32128514056225</v>
      </c>
      <c r="Q908" s="192">
        <f t="shared" si="109"/>
        <v>66362.7087897046</v>
      </c>
      <c r="R908" s="149">
        <f t="shared" si="112"/>
        <v>1696700.4381161008</v>
      </c>
      <c r="S908" s="187">
        <v>45802</v>
      </c>
      <c r="T908" s="149"/>
      <c r="U908" s="191"/>
      <c r="X908" s="149">
        <f t="shared" si="113"/>
        <v>6138</v>
      </c>
      <c r="Y908" s="57">
        <f t="shared" si="114"/>
        <v>-66362.7087897046</v>
      </c>
      <c r="Z908" s="193">
        <f t="shared" si="115"/>
        <v>-1690562.4381161008</v>
      </c>
    </row>
    <row r="909" spans="14:26" x14ac:dyDescent="0.2">
      <c r="N909" s="56">
        <v>910</v>
      </c>
      <c r="O909" s="191" t="str">
        <f t="shared" si="110"/>
        <v>NL200</v>
      </c>
      <c r="P909" s="57">
        <f t="shared" si="111"/>
        <v>205.32128514056225</v>
      </c>
      <c r="Q909" s="192">
        <f t="shared" si="109"/>
        <v>66568.030074845155</v>
      </c>
      <c r="R909" s="149">
        <f t="shared" si="112"/>
        <v>1698566.9952537422</v>
      </c>
      <c r="S909" s="187">
        <v>45803</v>
      </c>
      <c r="T909" s="149"/>
      <c r="U909" s="191"/>
      <c r="X909" s="149">
        <f t="shared" si="113"/>
        <v>6138</v>
      </c>
      <c r="Y909" s="57">
        <f t="shared" si="114"/>
        <v>-66568.030074845155</v>
      </c>
      <c r="Z909" s="193">
        <f t="shared" si="115"/>
        <v>-1692428.9952537422</v>
      </c>
    </row>
    <row r="910" spans="14:26" x14ac:dyDescent="0.2">
      <c r="N910" s="56">
        <v>911</v>
      </c>
      <c r="O910" s="191" t="str">
        <f t="shared" si="110"/>
        <v>NL200</v>
      </c>
      <c r="P910" s="57">
        <f t="shared" si="111"/>
        <v>205.32128514056225</v>
      </c>
      <c r="Q910" s="192">
        <f t="shared" si="109"/>
        <v>66773.351359985711</v>
      </c>
      <c r="R910" s="149">
        <f t="shared" si="112"/>
        <v>1700433.5523913838</v>
      </c>
      <c r="S910" s="187">
        <v>45804</v>
      </c>
      <c r="T910" s="149"/>
      <c r="U910" s="191"/>
      <c r="X910" s="149">
        <f t="shared" si="113"/>
        <v>6138</v>
      </c>
      <c r="Y910" s="57">
        <f t="shared" si="114"/>
        <v>-66773.351359985711</v>
      </c>
      <c r="Z910" s="193">
        <f t="shared" si="115"/>
        <v>-1694295.5523913838</v>
      </c>
    </row>
    <row r="911" spans="14:26" x14ac:dyDescent="0.2">
      <c r="N911" s="56">
        <v>912</v>
      </c>
      <c r="O911" s="191" t="str">
        <f t="shared" si="110"/>
        <v>NL200</v>
      </c>
      <c r="P911" s="57">
        <f t="shared" si="111"/>
        <v>205.32128514056225</v>
      </c>
      <c r="Q911" s="192">
        <f t="shared" si="109"/>
        <v>66978.672645126266</v>
      </c>
      <c r="R911" s="149">
        <f t="shared" si="112"/>
        <v>1702300.1095290252</v>
      </c>
      <c r="S911" s="187">
        <v>45805</v>
      </c>
      <c r="T911" s="149"/>
      <c r="U911" s="191"/>
      <c r="X911" s="149">
        <f t="shared" si="113"/>
        <v>6138</v>
      </c>
      <c r="Y911" s="57">
        <f t="shared" si="114"/>
        <v>-66978.672645126266</v>
      </c>
      <c r="Z911" s="193">
        <f t="shared" si="115"/>
        <v>-1696162.1095290252</v>
      </c>
    </row>
    <row r="912" spans="14:26" x14ac:dyDescent="0.2">
      <c r="N912" s="56">
        <v>913</v>
      </c>
      <c r="O912" s="191" t="str">
        <f t="shared" si="110"/>
        <v>NL200</v>
      </c>
      <c r="P912" s="57">
        <f t="shared" si="111"/>
        <v>205.32128514056225</v>
      </c>
      <c r="Q912" s="192">
        <f t="shared" si="109"/>
        <v>67183.993930266821</v>
      </c>
      <c r="R912" s="149">
        <f t="shared" si="112"/>
        <v>1704166.6666666667</v>
      </c>
      <c r="S912" s="187">
        <v>45806</v>
      </c>
      <c r="T912" s="149"/>
      <c r="U912" s="191"/>
      <c r="X912" s="149">
        <f t="shared" si="113"/>
        <v>6138</v>
      </c>
      <c r="Y912" s="57">
        <f t="shared" si="114"/>
        <v>-67183.993930266821</v>
      </c>
      <c r="Z912" s="193">
        <f t="shared" si="115"/>
        <v>-1698028.6666666667</v>
      </c>
    </row>
    <row r="913" spans="14:26" x14ac:dyDescent="0.2">
      <c r="N913" s="56">
        <v>914</v>
      </c>
      <c r="O913" s="191" t="str">
        <f t="shared" si="110"/>
        <v>NL200</v>
      </c>
      <c r="P913" s="57">
        <f t="shared" si="111"/>
        <v>205.32128514056225</v>
      </c>
      <c r="Q913" s="192">
        <f t="shared" si="109"/>
        <v>67389.315215407376</v>
      </c>
      <c r="R913" s="149">
        <f t="shared" si="112"/>
        <v>1706033.2238043081</v>
      </c>
      <c r="S913" s="187">
        <v>45807</v>
      </c>
      <c r="T913" s="149"/>
      <c r="U913" s="191"/>
      <c r="X913" s="149">
        <f t="shared" si="113"/>
        <v>6138</v>
      </c>
      <c r="Y913" s="57">
        <f t="shared" si="114"/>
        <v>-67389.315215407376</v>
      </c>
      <c r="Z913" s="193">
        <f t="shared" si="115"/>
        <v>-1699895.2238043081</v>
      </c>
    </row>
    <row r="914" spans="14:26" x14ac:dyDescent="0.2">
      <c r="N914" s="56">
        <v>915</v>
      </c>
      <c r="O914" s="191" t="str">
        <f t="shared" si="110"/>
        <v>NL200</v>
      </c>
      <c r="P914" s="57">
        <f t="shared" si="111"/>
        <v>205.32128514056225</v>
      </c>
      <c r="Q914" s="192">
        <f t="shared" si="109"/>
        <v>67594.636500547931</v>
      </c>
      <c r="R914" s="149">
        <f t="shared" si="112"/>
        <v>1707899.7809419497</v>
      </c>
      <c r="S914" s="187">
        <v>45808</v>
      </c>
      <c r="T914" s="149"/>
      <c r="U914" s="191"/>
      <c r="X914" s="149">
        <f t="shared" si="113"/>
        <v>6138</v>
      </c>
      <c r="Y914" s="57">
        <f t="shared" si="114"/>
        <v>-67594.636500547931</v>
      </c>
      <c r="Z914" s="193">
        <f t="shared" si="115"/>
        <v>-1701761.7809419497</v>
      </c>
    </row>
    <row r="915" spans="14:26" x14ac:dyDescent="0.2">
      <c r="N915" s="56">
        <v>916</v>
      </c>
      <c r="O915" s="191" t="str">
        <f t="shared" si="110"/>
        <v>NL200</v>
      </c>
      <c r="P915" s="57">
        <f t="shared" si="111"/>
        <v>205.32128514056225</v>
      </c>
      <c r="Q915" s="192">
        <f t="shared" ref="Q915:Q978" si="116">Q914+P915</f>
        <v>67799.957785688486</v>
      </c>
      <c r="R915" s="149">
        <f t="shared" si="112"/>
        <v>1709766.338079591</v>
      </c>
      <c r="S915" s="187">
        <v>45809</v>
      </c>
      <c r="T915" s="149"/>
      <c r="U915" s="191"/>
      <c r="X915" s="149">
        <f t="shared" si="113"/>
        <v>6138</v>
      </c>
      <c r="Y915" s="57">
        <f t="shared" si="114"/>
        <v>-67799.957785688486</v>
      </c>
      <c r="Z915" s="193">
        <f t="shared" si="115"/>
        <v>-1703628.338079591</v>
      </c>
    </row>
    <row r="916" spans="14:26" x14ac:dyDescent="0.2">
      <c r="N916" s="56">
        <v>917</v>
      </c>
      <c r="O916" s="191" t="str">
        <f t="shared" si="110"/>
        <v>NL200</v>
      </c>
      <c r="P916" s="57">
        <f t="shared" si="111"/>
        <v>205.32128514056225</v>
      </c>
      <c r="Q916" s="192">
        <f t="shared" si="116"/>
        <v>68005.279070829041</v>
      </c>
      <c r="R916" s="149">
        <f t="shared" si="112"/>
        <v>1711632.8952172326</v>
      </c>
      <c r="S916" s="187">
        <v>45810</v>
      </c>
      <c r="T916" s="149"/>
      <c r="U916" s="191"/>
      <c r="X916" s="149">
        <f t="shared" si="113"/>
        <v>6138</v>
      </c>
      <c r="Y916" s="57">
        <f t="shared" si="114"/>
        <v>-68005.279070829041</v>
      </c>
      <c r="Z916" s="193">
        <f t="shared" si="115"/>
        <v>-1705494.8952172326</v>
      </c>
    </row>
    <row r="917" spans="14:26" x14ac:dyDescent="0.2">
      <c r="N917" s="56">
        <v>918</v>
      </c>
      <c r="O917" s="191" t="str">
        <f t="shared" si="110"/>
        <v>NL200</v>
      </c>
      <c r="P917" s="57">
        <f t="shared" si="111"/>
        <v>205.32128514056225</v>
      </c>
      <c r="Q917" s="192">
        <f t="shared" si="116"/>
        <v>68210.600355969596</v>
      </c>
      <c r="R917" s="149">
        <f t="shared" si="112"/>
        <v>1713499.452354874</v>
      </c>
      <c r="S917" s="187">
        <v>45811</v>
      </c>
      <c r="T917" s="149"/>
      <c r="U917" s="191"/>
      <c r="X917" s="149">
        <f t="shared" si="113"/>
        <v>6138</v>
      </c>
      <c r="Y917" s="57">
        <f t="shared" si="114"/>
        <v>-68210.600355969596</v>
      </c>
      <c r="Z917" s="193">
        <f t="shared" si="115"/>
        <v>-1707361.452354874</v>
      </c>
    </row>
    <row r="918" spans="14:26" x14ac:dyDescent="0.2">
      <c r="N918" s="56">
        <v>919</v>
      </c>
      <c r="O918" s="191" t="str">
        <f t="shared" si="110"/>
        <v>NL200</v>
      </c>
      <c r="P918" s="57">
        <f t="shared" si="111"/>
        <v>205.32128514056225</v>
      </c>
      <c r="Q918" s="192">
        <f t="shared" si="116"/>
        <v>68415.921641110152</v>
      </c>
      <c r="R918" s="149">
        <f t="shared" si="112"/>
        <v>1715366.0094925156</v>
      </c>
      <c r="S918" s="187">
        <v>45812</v>
      </c>
      <c r="T918" s="149"/>
      <c r="U918" s="191"/>
      <c r="X918" s="149">
        <f t="shared" si="113"/>
        <v>6138</v>
      </c>
      <c r="Y918" s="57">
        <f t="shared" si="114"/>
        <v>-68415.921641110152</v>
      </c>
      <c r="Z918" s="193">
        <f t="shared" si="115"/>
        <v>-1709228.0094925156</v>
      </c>
    </row>
    <row r="919" spans="14:26" x14ac:dyDescent="0.2">
      <c r="N919" s="56">
        <v>920</v>
      </c>
      <c r="O919" s="191" t="str">
        <f t="shared" si="110"/>
        <v>NL200</v>
      </c>
      <c r="P919" s="57">
        <f t="shared" si="111"/>
        <v>205.32128514056225</v>
      </c>
      <c r="Q919" s="192">
        <f t="shared" si="116"/>
        <v>68621.242926250707</v>
      </c>
      <c r="R919" s="149">
        <f t="shared" si="112"/>
        <v>1717232.5666301569</v>
      </c>
      <c r="S919" s="187">
        <v>45813</v>
      </c>
      <c r="T919" s="149"/>
      <c r="U919" s="191"/>
      <c r="X919" s="149">
        <f t="shared" si="113"/>
        <v>6138</v>
      </c>
      <c r="Y919" s="57">
        <f t="shared" si="114"/>
        <v>-68621.242926250707</v>
      </c>
      <c r="Z919" s="193">
        <f t="shared" si="115"/>
        <v>-1711094.5666301569</v>
      </c>
    </row>
    <row r="920" spans="14:26" x14ac:dyDescent="0.2">
      <c r="N920" s="56">
        <v>921</v>
      </c>
      <c r="O920" s="191" t="str">
        <f t="shared" si="110"/>
        <v>NL200</v>
      </c>
      <c r="P920" s="57">
        <f t="shared" si="111"/>
        <v>205.32128514056225</v>
      </c>
      <c r="Q920" s="192">
        <f t="shared" si="116"/>
        <v>68826.564211391262</v>
      </c>
      <c r="R920" s="149">
        <f t="shared" si="112"/>
        <v>1719099.1237677985</v>
      </c>
      <c r="S920" s="187">
        <v>45814</v>
      </c>
      <c r="T920" s="149"/>
      <c r="U920" s="191"/>
      <c r="X920" s="149">
        <f t="shared" si="113"/>
        <v>6138</v>
      </c>
      <c r="Y920" s="57">
        <f t="shared" si="114"/>
        <v>-68826.564211391262</v>
      </c>
      <c r="Z920" s="193">
        <f t="shared" si="115"/>
        <v>-1712961.1237677985</v>
      </c>
    </row>
    <row r="921" spans="14:26" x14ac:dyDescent="0.2">
      <c r="N921" s="56">
        <v>922</v>
      </c>
      <c r="O921" s="191" t="str">
        <f t="shared" si="110"/>
        <v>NL200</v>
      </c>
      <c r="P921" s="57">
        <f t="shared" si="111"/>
        <v>205.32128514056225</v>
      </c>
      <c r="Q921" s="192">
        <f t="shared" si="116"/>
        <v>69031.885496531817</v>
      </c>
      <c r="R921" s="149">
        <f t="shared" si="112"/>
        <v>1720965.6809054399</v>
      </c>
      <c r="S921" s="187">
        <v>45815</v>
      </c>
      <c r="T921" s="149"/>
      <c r="U921" s="191"/>
      <c r="X921" s="149">
        <f t="shared" si="113"/>
        <v>6138</v>
      </c>
      <c r="Y921" s="57">
        <f t="shared" si="114"/>
        <v>-69031.885496531817</v>
      </c>
      <c r="Z921" s="193">
        <f t="shared" si="115"/>
        <v>-1714827.6809054399</v>
      </c>
    </row>
    <row r="922" spans="14:26" x14ac:dyDescent="0.2">
      <c r="N922" s="56">
        <v>923</v>
      </c>
      <c r="O922" s="191" t="str">
        <f t="shared" si="110"/>
        <v>NL200</v>
      </c>
      <c r="P922" s="57">
        <f t="shared" si="111"/>
        <v>205.32128514056225</v>
      </c>
      <c r="Q922" s="192">
        <f t="shared" si="116"/>
        <v>69237.206781672372</v>
      </c>
      <c r="R922" s="149">
        <f t="shared" si="112"/>
        <v>1722832.2380430815</v>
      </c>
      <c r="S922" s="187">
        <v>45816</v>
      </c>
      <c r="T922" s="149"/>
      <c r="U922" s="191"/>
      <c r="X922" s="149">
        <f t="shared" si="113"/>
        <v>6138</v>
      </c>
      <c r="Y922" s="57">
        <f t="shared" si="114"/>
        <v>-69237.206781672372</v>
      </c>
      <c r="Z922" s="193">
        <f t="shared" si="115"/>
        <v>-1716694.2380430815</v>
      </c>
    </row>
    <row r="923" spans="14:26" x14ac:dyDescent="0.2">
      <c r="N923" s="56">
        <v>924</v>
      </c>
      <c r="O923" s="191" t="str">
        <f t="shared" si="110"/>
        <v>NL200</v>
      </c>
      <c r="P923" s="57">
        <f t="shared" si="111"/>
        <v>205.32128514056225</v>
      </c>
      <c r="Q923" s="192">
        <f t="shared" si="116"/>
        <v>69442.528066812927</v>
      </c>
      <c r="R923" s="149">
        <f t="shared" si="112"/>
        <v>1724698.7951807228</v>
      </c>
      <c r="S923" s="187">
        <v>45817</v>
      </c>
      <c r="T923" s="149"/>
      <c r="U923" s="191"/>
      <c r="X923" s="149">
        <f t="shared" si="113"/>
        <v>6138</v>
      </c>
      <c r="Y923" s="57">
        <f t="shared" si="114"/>
        <v>-69442.528066812927</v>
      </c>
      <c r="Z923" s="193">
        <f t="shared" si="115"/>
        <v>-1718560.7951807228</v>
      </c>
    </row>
    <row r="924" spans="14:26" x14ac:dyDescent="0.2">
      <c r="N924" s="56">
        <v>925</v>
      </c>
      <c r="O924" s="191" t="str">
        <f t="shared" si="110"/>
        <v>NL200</v>
      </c>
      <c r="P924" s="57">
        <f t="shared" si="111"/>
        <v>205.32128514056225</v>
      </c>
      <c r="Q924" s="192">
        <f t="shared" si="116"/>
        <v>69647.849351953482</v>
      </c>
      <c r="R924" s="149">
        <f t="shared" si="112"/>
        <v>1726565.3523183644</v>
      </c>
      <c r="S924" s="187">
        <v>45818</v>
      </c>
      <c r="T924" s="149"/>
      <c r="U924" s="191"/>
      <c r="X924" s="149">
        <f t="shared" si="113"/>
        <v>6138</v>
      </c>
      <c r="Y924" s="57">
        <f t="shared" si="114"/>
        <v>-69647.849351953482</v>
      </c>
      <c r="Z924" s="193">
        <f t="shared" si="115"/>
        <v>-1720427.3523183644</v>
      </c>
    </row>
    <row r="925" spans="14:26" x14ac:dyDescent="0.2">
      <c r="N925" s="56">
        <v>926</v>
      </c>
      <c r="O925" s="191" t="str">
        <f t="shared" si="110"/>
        <v>NL200</v>
      </c>
      <c r="P925" s="57">
        <f t="shared" si="111"/>
        <v>205.32128514056225</v>
      </c>
      <c r="Q925" s="192">
        <f t="shared" si="116"/>
        <v>69853.170637094037</v>
      </c>
      <c r="R925" s="149">
        <f t="shared" si="112"/>
        <v>1728431.9094560058</v>
      </c>
      <c r="S925" s="187">
        <v>45819</v>
      </c>
      <c r="T925" s="149"/>
      <c r="U925" s="191"/>
      <c r="X925" s="149">
        <f t="shared" si="113"/>
        <v>6138</v>
      </c>
      <c r="Y925" s="57">
        <f t="shared" si="114"/>
        <v>-69853.170637094037</v>
      </c>
      <c r="Z925" s="193">
        <f t="shared" si="115"/>
        <v>-1722293.9094560058</v>
      </c>
    </row>
    <row r="926" spans="14:26" x14ac:dyDescent="0.2">
      <c r="N926" s="56">
        <v>927</v>
      </c>
      <c r="O926" s="191" t="str">
        <f t="shared" si="110"/>
        <v>NL200</v>
      </c>
      <c r="P926" s="57">
        <f t="shared" si="111"/>
        <v>205.32128514056225</v>
      </c>
      <c r="Q926" s="192">
        <f t="shared" si="116"/>
        <v>70058.491922234592</v>
      </c>
      <c r="R926" s="149">
        <f t="shared" si="112"/>
        <v>1730298.4665936474</v>
      </c>
      <c r="S926" s="187">
        <v>45820</v>
      </c>
      <c r="T926" s="149"/>
      <c r="U926" s="191"/>
      <c r="X926" s="149">
        <f t="shared" si="113"/>
        <v>6138</v>
      </c>
      <c r="Y926" s="57">
        <f t="shared" si="114"/>
        <v>-70058.491922234592</v>
      </c>
      <c r="Z926" s="193">
        <f t="shared" si="115"/>
        <v>-1724160.4665936474</v>
      </c>
    </row>
    <row r="927" spans="14:26" x14ac:dyDescent="0.2">
      <c r="N927" s="56">
        <v>928</v>
      </c>
      <c r="O927" s="191" t="str">
        <f t="shared" si="110"/>
        <v>NL200</v>
      </c>
      <c r="P927" s="57">
        <f t="shared" si="111"/>
        <v>205.32128514056225</v>
      </c>
      <c r="Q927" s="192">
        <f t="shared" si="116"/>
        <v>70263.813207375148</v>
      </c>
      <c r="R927" s="149">
        <f t="shared" si="112"/>
        <v>1732165.0237312887</v>
      </c>
      <c r="S927" s="187">
        <v>45821</v>
      </c>
      <c r="T927" s="149"/>
      <c r="U927" s="191"/>
      <c r="X927" s="149">
        <f t="shared" si="113"/>
        <v>6138</v>
      </c>
      <c r="Y927" s="57">
        <f t="shared" si="114"/>
        <v>-70263.813207375148</v>
      </c>
      <c r="Z927" s="193">
        <f t="shared" si="115"/>
        <v>-1726027.0237312887</v>
      </c>
    </row>
    <row r="928" spans="14:26" x14ac:dyDescent="0.2">
      <c r="N928" s="56">
        <v>929</v>
      </c>
      <c r="O928" s="191" t="str">
        <f t="shared" si="110"/>
        <v>NL200</v>
      </c>
      <c r="P928" s="57">
        <f t="shared" si="111"/>
        <v>205.32128514056225</v>
      </c>
      <c r="Q928" s="192">
        <f t="shared" si="116"/>
        <v>70469.134492515703</v>
      </c>
      <c r="R928" s="149">
        <f t="shared" si="112"/>
        <v>1734031.5808689303</v>
      </c>
      <c r="S928" s="187">
        <v>45822</v>
      </c>
      <c r="T928" s="149"/>
      <c r="U928" s="191"/>
      <c r="X928" s="149">
        <f t="shared" si="113"/>
        <v>6138</v>
      </c>
      <c r="Y928" s="57">
        <f t="shared" si="114"/>
        <v>-70469.134492515703</v>
      </c>
      <c r="Z928" s="193">
        <f t="shared" si="115"/>
        <v>-1727893.5808689303</v>
      </c>
    </row>
    <row r="929" spans="14:26" x14ac:dyDescent="0.2">
      <c r="N929" s="56">
        <v>930</v>
      </c>
      <c r="O929" s="191" t="str">
        <f t="shared" si="110"/>
        <v>NL200</v>
      </c>
      <c r="P929" s="57">
        <f t="shared" si="111"/>
        <v>205.32128514056225</v>
      </c>
      <c r="Q929" s="192">
        <f t="shared" si="116"/>
        <v>70674.455777656258</v>
      </c>
      <c r="R929" s="149">
        <f t="shared" si="112"/>
        <v>1735898.1380065717</v>
      </c>
      <c r="S929" s="187">
        <v>45823</v>
      </c>
      <c r="T929" s="149"/>
      <c r="U929" s="191"/>
      <c r="X929" s="149">
        <f t="shared" si="113"/>
        <v>6138</v>
      </c>
      <c r="Y929" s="57">
        <f t="shared" si="114"/>
        <v>-70674.455777656258</v>
      </c>
      <c r="Z929" s="193">
        <f t="shared" si="115"/>
        <v>-1729760.1380065717</v>
      </c>
    </row>
    <row r="930" spans="14:26" x14ac:dyDescent="0.2">
      <c r="N930" s="56">
        <v>931</v>
      </c>
      <c r="O930" s="191" t="str">
        <f t="shared" si="110"/>
        <v>NL200</v>
      </c>
      <c r="P930" s="57">
        <f t="shared" si="111"/>
        <v>205.32128514056225</v>
      </c>
      <c r="Q930" s="192">
        <f t="shared" si="116"/>
        <v>70879.777062796813</v>
      </c>
      <c r="R930" s="149">
        <f t="shared" si="112"/>
        <v>1737764.6951442133</v>
      </c>
      <c r="S930" s="187">
        <v>45824</v>
      </c>
      <c r="T930" s="149"/>
      <c r="U930" s="191"/>
      <c r="X930" s="149">
        <f t="shared" si="113"/>
        <v>6138</v>
      </c>
      <c r="Y930" s="57">
        <f t="shared" si="114"/>
        <v>-70879.777062796813</v>
      </c>
      <c r="Z930" s="193">
        <f t="shared" si="115"/>
        <v>-1731626.6951442133</v>
      </c>
    </row>
    <row r="931" spans="14:26" x14ac:dyDescent="0.2">
      <c r="N931" s="56">
        <v>932</v>
      </c>
      <c r="O931" s="191" t="str">
        <f t="shared" si="110"/>
        <v>NL200</v>
      </c>
      <c r="P931" s="57">
        <f t="shared" si="111"/>
        <v>205.32128514056225</v>
      </c>
      <c r="Q931" s="192">
        <f t="shared" si="116"/>
        <v>71085.098347937368</v>
      </c>
      <c r="R931" s="149">
        <f t="shared" si="112"/>
        <v>1739631.2522818546</v>
      </c>
      <c r="S931" s="187">
        <v>45825</v>
      </c>
      <c r="T931" s="149"/>
      <c r="U931" s="191"/>
      <c r="X931" s="149">
        <f t="shared" si="113"/>
        <v>6138</v>
      </c>
      <c r="Y931" s="57">
        <f t="shared" si="114"/>
        <v>-71085.098347937368</v>
      </c>
      <c r="Z931" s="193">
        <f t="shared" si="115"/>
        <v>-1733493.2522818546</v>
      </c>
    </row>
    <row r="932" spans="14:26" x14ac:dyDescent="0.2">
      <c r="N932" s="56">
        <v>933</v>
      </c>
      <c r="O932" s="191" t="str">
        <f t="shared" si="110"/>
        <v>NL200</v>
      </c>
      <c r="P932" s="57">
        <f t="shared" si="111"/>
        <v>205.32128514056225</v>
      </c>
      <c r="Q932" s="192">
        <f t="shared" si="116"/>
        <v>71290.419633077923</v>
      </c>
      <c r="R932" s="149">
        <f t="shared" si="112"/>
        <v>1741497.8094194962</v>
      </c>
      <c r="S932" s="187">
        <v>45826</v>
      </c>
      <c r="T932" s="149"/>
      <c r="U932" s="191"/>
      <c r="X932" s="149">
        <f t="shared" si="113"/>
        <v>6138</v>
      </c>
      <c r="Y932" s="57">
        <f t="shared" si="114"/>
        <v>-71290.419633077923</v>
      </c>
      <c r="Z932" s="193">
        <f t="shared" si="115"/>
        <v>-1735359.8094194962</v>
      </c>
    </row>
    <row r="933" spans="14:26" x14ac:dyDescent="0.2">
      <c r="N933" s="56">
        <v>934</v>
      </c>
      <c r="O933" s="191" t="str">
        <f t="shared" si="110"/>
        <v>NL200</v>
      </c>
      <c r="P933" s="57">
        <f t="shared" si="111"/>
        <v>205.32128514056225</v>
      </c>
      <c r="Q933" s="192">
        <f t="shared" si="116"/>
        <v>71495.740918218478</v>
      </c>
      <c r="R933" s="149">
        <f t="shared" si="112"/>
        <v>1743364.3665571376</v>
      </c>
      <c r="S933" s="187">
        <v>45827</v>
      </c>
      <c r="T933" s="149"/>
      <c r="U933" s="191"/>
      <c r="X933" s="149">
        <f t="shared" si="113"/>
        <v>6138</v>
      </c>
      <c r="Y933" s="57">
        <f t="shared" si="114"/>
        <v>-71495.740918218478</v>
      </c>
      <c r="Z933" s="193">
        <f t="shared" si="115"/>
        <v>-1737226.3665571376</v>
      </c>
    </row>
    <row r="934" spans="14:26" x14ac:dyDescent="0.2">
      <c r="N934" s="56">
        <v>935</v>
      </c>
      <c r="O934" s="191" t="str">
        <f t="shared" si="110"/>
        <v>NL200</v>
      </c>
      <c r="P934" s="57">
        <f t="shared" si="111"/>
        <v>205.32128514056225</v>
      </c>
      <c r="Q934" s="192">
        <f t="shared" si="116"/>
        <v>71701.062203359033</v>
      </c>
      <c r="R934" s="149">
        <f t="shared" si="112"/>
        <v>1745230.9236947792</v>
      </c>
      <c r="S934" s="187">
        <v>45828</v>
      </c>
      <c r="T934" s="149"/>
      <c r="U934" s="191"/>
      <c r="X934" s="149">
        <f t="shared" si="113"/>
        <v>6138</v>
      </c>
      <c r="Y934" s="57">
        <f t="shared" si="114"/>
        <v>-71701.062203359033</v>
      </c>
      <c r="Z934" s="193">
        <f t="shared" si="115"/>
        <v>-1739092.9236947792</v>
      </c>
    </row>
    <row r="935" spans="14:26" x14ac:dyDescent="0.2">
      <c r="N935" s="56">
        <v>936</v>
      </c>
      <c r="O935" s="191" t="str">
        <f t="shared" si="110"/>
        <v>NL200</v>
      </c>
      <c r="P935" s="57">
        <f t="shared" si="111"/>
        <v>205.32128514056225</v>
      </c>
      <c r="Q935" s="192">
        <f t="shared" si="116"/>
        <v>71906.383488499589</v>
      </c>
      <c r="R935" s="149">
        <f t="shared" si="112"/>
        <v>1747097.4808324205</v>
      </c>
      <c r="S935" s="187">
        <v>45829</v>
      </c>
      <c r="T935" s="149"/>
      <c r="U935" s="191"/>
      <c r="X935" s="149">
        <f t="shared" si="113"/>
        <v>6138</v>
      </c>
      <c r="Y935" s="57">
        <f t="shared" si="114"/>
        <v>-71906.383488499589</v>
      </c>
      <c r="Z935" s="193">
        <f t="shared" si="115"/>
        <v>-1740959.4808324205</v>
      </c>
    </row>
    <row r="936" spans="14:26" x14ac:dyDescent="0.2">
      <c r="N936" s="56">
        <v>937</v>
      </c>
      <c r="O936" s="191" t="str">
        <f t="shared" si="110"/>
        <v>NL200</v>
      </c>
      <c r="P936" s="57">
        <f t="shared" si="111"/>
        <v>205.32128514056225</v>
      </c>
      <c r="Q936" s="192">
        <f t="shared" si="116"/>
        <v>72111.704773640144</v>
      </c>
      <c r="R936" s="149">
        <f t="shared" si="112"/>
        <v>1748964.0379700621</v>
      </c>
      <c r="S936" s="187">
        <v>45830</v>
      </c>
      <c r="T936" s="149"/>
      <c r="U936" s="191"/>
      <c r="X936" s="149">
        <f t="shared" si="113"/>
        <v>6138</v>
      </c>
      <c r="Y936" s="57">
        <f t="shared" si="114"/>
        <v>-72111.704773640144</v>
      </c>
      <c r="Z936" s="193">
        <f t="shared" si="115"/>
        <v>-1742826.0379700621</v>
      </c>
    </row>
    <row r="937" spans="14:26" x14ac:dyDescent="0.2">
      <c r="N937" s="56">
        <v>938</v>
      </c>
      <c r="O937" s="191" t="str">
        <f t="shared" si="110"/>
        <v>NL200</v>
      </c>
      <c r="P937" s="57">
        <f t="shared" si="111"/>
        <v>205.32128514056225</v>
      </c>
      <c r="Q937" s="192">
        <f t="shared" si="116"/>
        <v>72317.026058780699</v>
      </c>
      <c r="R937" s="149">
        <f t="shared" si="112"/>
        <v>1750830.5951077035</v>
      </c>
      <c r="S937" s="187">
        <v>45831</v>
      </c>
      <c r="T937" s="149"/>
      <c r="U937" s="191"/>
      <c r="X937" s="149">
        <f t="shared" si="113"/>
        <v>6138</v>
      </c>
      <c r="Y937" s="57">
        <f t="shared" si="114"/>
        <v>-72317.026058780699</v>
      </c>
      <c r="Z937" s="193">
        <f t="shared" si="115"/>
        <v>-1744692.5951077035</v>
      </c>
    </row>
    <row r="938" spans="14:26" x14ac:dyDescent="0.2">
      <c r="N938" s="56">
        <v>939</v>
      </c>
      <c r="O938" s="191" t="str">
        <f t="shared" si="110"/>
        <v>NL200</v>
      </c>
      <c r="P938" s="57">
        <f t="shared" si="111"/>
        <v>205.32128514056225</v>
      </c>
      <c r="Q938" s="192">
        <f t="shared" si="116"/>
        <v>72522.347343921254</v>
      </c>
      <c r="R938" s="149">
        <f t="shared" si="112"/>
        <v>1752697.1522453451</v>
      </c>
      <c r="S938" s="187">
        <v>45832</v>
      </c>
      <c r="T938" s="149"/>
      <c r="U938" s="191"/>
      <c r="X938" s="149">
        <f t="shared" si="113"/>
        <v>6138</v>
      </c>
      <c r="Y938" s="57">
        <f t="shared" si="114"/>
        <v>-72522.347343921254</v>
      </c>
      <c r="Z938" s="193">
        <f t="shared" si="115"/>
        <v>-1746559.1522453451</v>
      </c>
    </row>
    <row r="939" spans="14:26" x14ac:dyDescent="0.2">
      <c r="N939" s="56">
        <v>940</v>
      </c>
      <c r="O939" s="191" t="str">
        <f t="shared" si="110"/>
        <v>NL200</v>
      </c>
      <c r="P939" s="57">
        <f t="shared" si="111"/>
        <v>205.32128514056225</v>
      </c>
      <c r="Q939" s="192">
        <f t="shared" si="116"/>
        <v>72727.668629061809</v>
      </c>
      <c r="R939" s="149">
        <f t="shared" si="112"/>
        <v>1754563.7093829866</v>
      </c>
      <c r="S939" s="187">
        <v>45833</v>
      </c>
      <c r="T939" s="149"/>
      <c r="U939" s="191"/>
      <c r="X939" s="149">
        <f t="shared" si="113"/>
        <v>6138</v>
      </c>
      <c r="Y939" s="57">
        <f t="shared" si="114"/>
        <v>-72727.668629061809</v>
      </c>
      <c r="Z939" s="193">
        <f t="shared" si="115"/>
        <v>-1748425.7093829866</v>
      </c>
    </row>
    <row r="940" spans="14:26" x14ac:dyDescent="0.2">
      <c r="N940" s="56">
        <v>941</v>
      </c>
      <c r="O940" s="191" t="str">
        <f t="shared" si="110"/>
        <v>NL200</v>
      </c>
      <c r="P940" s="57">
        <f t="shared" si="111"/>
        <v>205.32128514056225</v>
      </c>
      <c r="Q940" s="192">
        <f t="shared" si="116"/>
        <v>72932.989914202364</v>
      </c>
      <c r="R940" s="149">
        <f t="shared" si="112"/>
        <v>1756430.266520628</v>
      </c>
      <c r="S940" s="187">
        <v>45834</v>
      </c>
      <c r="T940" s="149"/>
      <c r="U940" s="191"/>
      <c r="X940" s="149">
        <f t="shared" si="113"/>
        <v>6138</v>
      </c>
      <c r="Y940" s="57">
        <f t="shared" si="114"/>
        <v>-72932.989914202364</v>
      </c>
      <c r="Z940" s="193">
        <f t="shared" si="115"/>
        <v>-1750292.266520628</v>
      </c>
    </row>
    <row r="941" spans="14:26" x14ac:dyDescent="0.2">
      <c r="N941" s="56">
        <v>942</v>
      </c>
      <c r="O941" s="191" t="str">
        <f t="shared" si="110"/>
        <v>NL200</v>
      </c>
      <c r="P941" s="57">
        <f t="shared" si="111"/>
        <v>205.32128514056225</v>
      </c>
      <c r="Q941" s="192">
        <f t="shared" si="116"/>
        <v>73138.311199342919</v>
      </c>
      <c r="R941" s="149">
        <f t="shared" si="112"/>
        <v>1758296.8236582696</v>
      </c>
      <c r="S941" s="187">
        <v>45835</v>
      </c>
      <c r="T941" s="149"/>
      <c r="U941" s="191"/>
      <c r="X941" s="149">
        <f t="shared" si="113"/>
        <v>6138</v>
      </c>
      <c r="Y941" s="57">
        <f t="shared" si="114"/>
        <v>-73138.311199342919</v>
      </c>
      <c r="Z941" s="193">
        <f t="shared" si="115"/>
        <v>-1752158.8236582696</v>
      </c>
    </row>
    <row r="942" spans="14:26" x14ac:dyDescent="0.2">
      <c r="N942" s="56">
        <v>943</v>
      </c>
      <c r="O942" s="191" t="str">
        <f t="shared" si="110"/>
        <v>NL200</v>
      </c>
      <c r="P942" s="57">
        <f t="shared" si="111"/>
        <v>205.32128514056225</v>
      </c>
      <c r="Q942" s="192">
        <f t="shared" si="116"/>
        <v>73343.632484483474</v>
      </c>
      <c r="R942" s="149">
        <f t="shared" si="112"/>
        <v>1760163.380795911</v>
      </c>
      <c r="S942" s="187">
        <v>45836</v>
      </c>
      <c r="T942" s="149"/>
      <c r="U942" s="191"/>
      <c r="X942" s="149">
        <f t="shared" si="113"/>
        <v>6138</v>
      </c>
      <c r="Y942" s="57">
        <f t="shared" si="114"/>
        <v>-73343.632484483474</v>
      </c>
      <c r="Z942" s="193">
        <f t="shared" si="115"/>
        <v>-1754025.380795911</v>
      </c>
    </row>
    <row r="943" spans="14:26" x14ac:dyDescent="0.2">
      <c r="N943" s="56">
        <v>944</v>
      </c>
      <c r="O943" s="191" t="str">
        <f t="shared" si="110"/>
        <v>NL200</v>
      </c>
      <c r="P943" s="57">
        <f t="shared" si="111"/>
        <v>205.32128514056225</v>
      </c>
      <c r="Q943" s="192">
        <f t="shared" si="116"/>
        <v>73548.95376962403</v>
      </c>
      <c r="R943" s="149">
        <f t="shared" si="112"/>
        <v>1762029.9379335525</v>
      </c>
      <c r="S943" s="187">
        <v>45837</v>
      </c>
      <c r="T943" s="149"/>
      <c r="U943" s="191"/>
      <c r="X943" s="149">
        <f t="shared" si="113"/>
        <v>6138</v>
      </c>
      <c r="Y943" s="57">
        <f t="shared" si="114"/>
        <v>-73548.95376962403</v>
      </c>
      <c r="Z943" s="193">
        <f t="shared" si="115"/>
        <v>-1755891.9379335525</v>
      </c>
    </row>
    <row r="944" spans="14:26" x14ac:dyDescent="0.2">
      <c r="N944" s="56">
        <v>945</v>
      </c>
      <c r="O944" s="191" t="str">
        <f t="shared" si="110"/>
        <v>NL200</v>
      </c>
      <c r="P944" s="57">
        <f t="shared" si="111"/>
        <v>205.32128514056225</v>
      </c>
      <c r="Q944" s="192">
        <f t="shared" si="116"/>
        <v>73754.275054764585</v>
      </c>
      <c r="R944" s="149">
        <f t="shared" si="112"/>
        <v>1763896.4950711939</v>
      </c>
      <c r="S944" s="187">
        <v>45838</v>
      </c>
      <c r="T944" s="149"/>
      <c r="U944" s="191"/>
      <c r="X944" s="149">
        <f t="shared" si="113"/>
        <v>6138</v>
      </c>
      <c r="Y944" s="57">
        <f t="shared" si="114"/>
        <v>-73754.275054764585</v>
      </c>
      <c r="Z944" s="193">
        <f t="shared" si="115"/>
        <v>-1757758.4950711939</v>
      </c>
    </row>
    <row r="945" spans="14:26" x14ac:dyDescent="0.2">
      <c r="N945" s="56">
        <v>946</v>
      </c>
      <c r="O945" s="191" t="str">
        <f t="shared" si="110"/>
        <v>NL200</v>
      </c>
      <c r="P945" s="57">
        <f t="shared" si="111"/>
        <v>205.32128514056225</v>
      </c>
      <c r="Q945" s="192">
        <f t="shared" si="116"/>
        <v>73959.59633990514</v>
      </c>
      <c r="R945" s="149">
        <f t="shared" si="112"/>
        <v>1765763.0522088355</v>
      </c>
      <c r="S945" s="187">
        <v>45839</v>
      </c>
      <c r="T945" s="149"/>
      <c r="U945" s="191"/>
      <c r="X945" s="149">
        <f t="shared" si="113"/>
        <v>6138</v>
      </c>
      <c r="Y945" s="57">
        <f t="shared" si="114"/>
        <v>-73959.59633990514</v>
      </c>
      <c r="Z945" s="193">
        <f t="shared" si="115"/>
        <v>-1759625.0522088355</v>
      </c>
    </row>
    <row r="946" spans="14:26" x14ac:dyDescent="0.2">
      <c r="N946" s="56">
        <v>947</v>
      </c>
      <c r="O946" s="191" t="str">
        <f t="shared" si="110"/>
        <v>NL200</v>
      </c>
      <c r="P946" s="57">
        <f t="shared" si="111"/>
        <v>205.32128514056225</v>
      </c>
      <c r="Q946" s="192">
        <f t="shared" si="116"/>
        <v>74164.917625045695</v>
      </c>
      <c r="R946" s="149">
        <f t="shared" si="112"/>
        <v>1767629.6093464768</v>
      </c>
      <c r="S946" s="187">
        <v>45840</v>
      </c>
      <c r="T946" s="149"/>
      <c r="U946" s="191"/>
      <c r="X946" s="149">
        <f t="shared" si="113"/>
        <v>6138</v>
      </c>
      <c r="Y946" s="57">
        <f t="shared" si="114"/>
        <v>-74164.917625045695</v>
      </c>
      <c r="Z946" s="193">
        <f t="shared" si="115"/>
        <v>-1761491.6093464768</v>
      </c>
    </row>
    <row r="947" spans="14:26" x14ac:dyDescent="0.2">
      <c r="N947" s="56">
        <v>948</v>
      </c>
      <c r="O947" s="191" t="str">
        <f t="shared" si="110"/>
        <v>NL200</v>
      </c>
      <c r="P947" s="57">
        <f t="shared" si="111"/>
        <v>205.32128514056225</v>
      </c>
      <c r="Q947" s="192">
        <f t="shared" si="116"/>
        <v>74370.23891018625</v>
      </c>
      <c r="R947" s="149">
        <f t="shared" si="112"/>
        <v>1769496.1664841184</v>
      </c>
      <c r="S947" s="187">
        <v>45841</v>
      </c>
      <c r="T947" s="149"/>
      <c r="U947" s="191"/>
      <c r="X947" s="149">
        <f t="shared" si="113"/>
        <v>6138</v>
      </c>
      <c r="Y947" s="57">
        <f t="shared" si="114"/>
        <v>-74370.23891018625</v>
      </c>
      <c r="Z947" s="193">
        <f t="shared" si="115"/>
        <v>-1763358.1664841184</v>
      </c>
    </row>
    <row r="948" spans="14:26" x14ac:dyDescent="0.2">
      <c r="N948" s="56">
        <v>949</v>
      </c>
      <c r="O948" s="191" t="str">
        <f t="shared" si="110"/>
        <v>NL200</v>
      </c>
      <c r="P948" s="57">
        <f t="shared" si="111"/>
        <v>205.32128514056225</v>
      </c>
      <c r="Q948" s="192">
        <f t="shared" si="116"/>
        <v>74575.560195326805</v>
      </c>
      <c r="R948" s="149">
        <f t="shared" si="112"/>
        <v>1771362.7236217598</v>
      </c>
      <c r="S948" s="187">
        <v>45842</v>
      </c>
      <c r="T948" s="149"/>
      <c r="U948" s="191"/>
      <c r="X948" s="149">
        <f t="shared" si="113"/>
        <v>6138</v>
      </c>
      <c r="Y948" s="57">
        <f t="shared" si="114"/>
        <v>-74575.560195326805</v>
      </c>
      <c r="Z948" s="193">
        <f t="shared" si="115"/>
        <v>-1765224.7236217598</v>
      </c>
    </row>
    <row r="949" spans="14:26" x14ac:dyDescent="0.2">
      <c r="N949" s="56">
        <v>950</v>
      </c>
      <c r="O949" s="191" t="str">
        <f t="shared" si="110"/>
        <v>NL200</v>
      </c>
      <c r="P949" s="57">
        <f t="shared" si="111"/>
        <v>205.32128514056225</v>
      </c>
      <c r="Q949" s="192">
        <f t="shared" si="116"/>
        <v>74780.88148046736</v>
      </c>
      <c r="R949" s="149">
        <f t="shared" si="112"/>
        <v>1773229.2807594014</v>
      </c>
      <c r="S949" s="187">
        <v>45843</v>
      </c>
      <c r="T949" s="149"/>
      <c r="U949" s="191"/>
      <c r="X949" s="149">
        <f t="shared" si="113"/>
        <v>6138</v>
      </c>
      <c r="Y949" s="57">
        <f t="shared" si="114"/>
        <v>-74780.88148046736</v>
      </c>
      <c r="Z949" s="193">
        <f t="shared" si="115"/>
        <v>-1767091.2807594014</v>
      </c>
    </row>
    <row r="950" spans="14:26" x14ac:dyDescent="0.2">
      <c r="N950" s="56">
        <v>951</v>
      </c>
      <c r="O950" s="191" t="str">
        <f t="shared" si="110"/>
        <v>NL200</v>
      </c>
      <c r="P950" s="57">
        <f t="shared" si="111"/>
        <v>205.32128514056225</v>
      </c>
      <c r="Q950" s="192">
        <f t="shared" si="116"/>
        <v>74986.202765607915</v>
      </c>
      <c r="R950" s="149">
        <f t="shared" si="112"/>
        <v>1775095.8378970427</v>
      </c>
      <c r="S950" s="187">
        <v>45844</v>
      </c>
      <c r="T950" s="149"/>
      <c r="U950" s="191"/>
      <c r="X950" s="149">
        <f t="shared" si="113"/>
        <v>6138</v>
      </c>
      <c r="Y950" s="57">
        <f t="shared" si="114"/>
        <v>-74986.202765607915</v>
      </c>
      <c r="Z950" s="193">
        <f t="shared" si="115"/>
        <v>-1768957.8378970427</v>
      </c>
    </row>
    <row r="951" spans="14:26" x14ac:dyDescent="0.2">
      <c r="N951" s="56">
        <v>952</v>
      </c>
      <c r="O951" s="191" t="str">
        <f t="shared" si="110"/>
        <v>NL200</v>
      </c>
      <c r="P951" s="57">
        <f t="shared" si="111"/>
        <v>205.32128514056225</v>
      </c>
      <c r="Q951" s="192">
        <f t="shared" si="116"/>
        <v>75191.52405074847</v>
      </c>
      <c r="R951" s="149">
        <f t="shared" si="112"/>
        <v>1776962.3950346843</v>
      </c>
      <c r="S951" s="187">
        <v>45845</v>
      </c>
      <c r="T951" s="149"/>
      <c r="U951" s="191"/>
      <c r="X951" s="149">
        <f t="shared" si="113"/>
        <v>6138</v>
      </c>
      <c r="Y951" s="57">
        <f t="shared" si="114"/>
        <v>-75191.52405074847</v>
      </c>
      <c r="Z951" s="193">
        <f t="shared" si="115"/>
        <v>-1770824.3950346843</v>
      </c>
    </row>
    <row r="952" spans="14:26" x14ac:dyDescent="0.2">
      <c r="N952" s="56">
        <v>953</v>
      </c>
      <c r="O952" s="191" t="str">
        <f t="shared" si="110"/>
        <v>NL200</v>
      </c>
      <c r="P952" s="57">
        <f t="shared" si="111"/>
        <v>205.32128514056225</v>
      </c>
      <c r="Q952" s="192">
        <f t="shared" si="116"/>
        <v>75396.845335889026</v>
      </c>
      <c r="R952" s="149">
        <f t="shared" si="112"/>
        <v>1778828.9521723257</v>
      </c>
      <c r="S952" s="187">
        <v>45846</v>
      </c>
      <c r="T952" s="149"/>
      <c r="U952" s="191"/>
      <c r="X952" s="149">
        <f t="shared" si="113"/>
        <v>6138</v>
      </c>
      <c r="Y952" s="57">
        <f t="shared" si="114"/>
        <v>-75396.845335889026</v>
      </c>
      <c r="Z952" s="193">
        <f t="shared" si="115"/>
        <v>-1772690.9521723257</v>
      </c>
    </row>
    <row r="953" spans="14:26" x14ac:dyDescent="0.2">
      <c r="N953" s="56">
        <v>954</v>
      </c>
      <c r="O953" s="191" t="str">
        <f t="shared" si="110"/>
        <v>NL200</v>
      </c>
      <c r="P953" s="57">
        <f t="shared" si="111"/>
        <v>205.32128514056225</v>
      </c>
      <c r="Q953" s="192">
        <f t="shared" si="116"/>
        <v>75602.166621029581</v>
      </c>
      <c r="R953" s="149">
        <f t="shared" si="112"/>
        <v>1780695.5093099673</v>
      </c>
      <c r="S953" s="187">
        <v>45847</v>
      </c>
      <c r="T953" s="149"/>
      <c r="U953" s="191"/>
      <c r="X953" s="149">
        <f t="shared" si="113"/>
        <v>6138</v>
      </c>
      <c r="Y953" s="57">
        <f t="shared" si="114"/>
        <v>-75602.166621029581</v>
      </c>
      <c r="Z953" s="193">
        <f t="shared" si="115"/>
        <v>-1774557.5093099673</v>
      </c>
    </row>
    <row r="954" spans="14:26" x14ac:dyDescent="0.2">
      <c r="N954" s="56">
        <v>955</v>
      </c>
      <c r="O954" s="191" t="str">
        <f t="shared" si="110"/>
        <v>NL200</v>
      </c>
      <c r="P954" s="57">
        <f t="shared" si="111"/>
        <v>205.32128514056225</v>
      </c>
      <c r="Q954" s="192">
        <f t="shared" si="116"/>
        <v>75807.487906170136</v>
      </c>
      <c r="R954" s="149">
        <f t="shared" si="112"/>
        <v>1782562.0664476086</v>
      </c>
      <c r="S954" s="187">
        <v>45848</v>
      </c>
      <c r="T954" s="149"/>
      <c r="U954" s="191"/>
      <c r="X954" s="149">
        <f t="shared" si="113"/>
        <v>6138</v>
      </c>
      <c r="Y954" s="57">
        <f t="shared" si="114"/>
        <v>-75807.487906170136</v>
      </c>
      <c r="Z954" s="193">
        <f t="shared" si="115"/>
        <v>-1776424.0664476086</v>
      </c>
    </row>
    <row r="955" spans="14:26" x14ac:dyDescent="0.2">
      <c r="N955" s="56">
        <v>956</v>
      </c>
      <c r="O955" s="191" t="str">
        <f t="shared" si="110"/>
        <v>NL200</v>
      </c>
      <c r="P955" s="57">
        <f t="shared" si="111"/>
        <v>205.32128514056225</v>
      </c>
      <c r="Q955" s="192">
        <f t="shared" si="116"/>
        <v>76012.809191310691</v>
      </c>
      <c r="R955" s="149">
        <f t="shared" si="112"/>
        <v>1784428.6235852502</v>
      </c>
      <c r="S955" s="187">
        <v>45849</v>
      </c>
      <c r="T955" s="149"/>
      <c r="U955" s="191"/>
      <c r="X955" s="149">
        <f t="shared" si="113"/>
        <v>6138</v>
      </c>
      <c r="Y955" s="57">
        <f t="shared" si="114"/>
        <v>-76012.809191310691</v>
      </c>
      <c r="Z955" s="193">
        <f t="shared" si="115"/>
        <v>-1778290.6235852502</v>
      </c>
    </row>
    <row r="956" spans="14:26" x14ac:dyDescent="0.2">
      <c r="N956" s="56">
        <v>957</v>
      </c>
      <c r="O956" s="191" t="str">
        <f t="shared" si="110"/>
        <v>NL200</v>
      </c>
      <c r="P956" s="57">
        <f t="shared" si="111"/>
        <v>205.32128514056225</v>
      </c>
      <c r="Q956" s="192">
        <f t="shared" si="116"/>
        <v>76218.130476451246</v>
      </c>
      <c r="R956" s="149">
        <f t="shared" si="112"/>
        <v>1786295.1807228916</v>
      </c>
      <c r="S956" s="187">
        <v>45850</v>
      </c>
      <c r="T956" s="149"/>
      <c r="U956" s="191"/>
      <c r="X956" s="149">
        <f t="shared" si="113"/>
        <v>6138</v>
      </c>
      <c r="Y956" s="57">
        <f t="shared" si="114"/>
        <v>-76218.130476451246</v>
      </c>
      <c r="Z956" s="193">
        <f t="shared" si="115"/>
        <v>-1780157.1807228916</v>
      </c>
    </row>
    <row r="957" spans="14:26" x14ac:dyDescent="0.2">
      <c r="N957" s="56">
        <v>958</v>
      </c>
      <c r="O957" s="191" t="str">
        <f t="shared" si="110"/>
        <v>NL200</v>
      </c>
      <c r="P957" s="57">
        <f t="shared" si="111"/>
        <v>205.32128514056225</v>
      </c>
      <c r="Q957" s="192">
        <f t="shared" si="116"/>
        <v>76423.451761591801</v>
      </c>
      <c r="R957" s="149">
        <f t="shared" si="112"/>
        <v>1788161.7378605332</v>
      </c>
      <c r="S957" s="187">
        <v>45851</v>
      </c>
      <c r="T957" s="149"/>
      <c r="U957" s="191"/>
      <c r="X957" s="149">
        <f t="shared" si="113"/>
        <v>6138</v>
      </c>
      <c r="Y957" s="57">
        <f t="shared" si="114"/>
        <v>-76423.451761591801</v>
      </c>
      <c r="Z957" s="193">
        <f t="shared" si="115"/>
        <v>-1782023.7378605332</v>
      </c>
    </row>
    <row r="958" spans="14:26" x14ac:dyDescent="0.2">
      <c r="N958" s="56">
        <v>959</v>
      </c>
      <c r="O958" s="191" t="str">
        <f t="shared" si="110"/>
        <v>NL200</v>
      </c>
      <c r="P958" s="57">
        <f t="shared" si="111"/>
        <v>205.32128514056225</v>
      </c>
      <c r="Q958" s="192">
        <f t="shared" si="116"/>
        <v>76628.773046732356</v>
      </c>
      <c r="R958" s="149">
        <f t="shared" si="112"/>
        <v>1790028.2949981745</v>
      </c>
      <c r="S958" s="187">
        <v>45852</v>
      </c>
      <c r="T958" s="149"/>
      <c r="U958" s="191"/>
      <c r="X958" s="149">
        <f t="shared" si="113"/>
        <v>6138</v>
      </c>
      <c r="Y958" s="57">
        <f t="shared" si="114"/>
        <v>-76628.773046732356</v>
      </c>
      <c r="Z958" s="193">
        <f t="shared" si="115"/>
        <v>-1783890.2949981745</v>
      </c>
    </row>
    <row r="959" spans="14:26" x14ac:dyDescent="0.2">
      <c r="N959" s="56">
        <v>960</v>
      </c>
      <c r="O959" s="191" t="str">
        <f t="shared" si="110"/>
        <v>NL200</v>
      </c>
      <c r="P959" s="57">
        <f t="shared" si="111"/>
        <v>205.32128514056225</v>
      </c>
      <c r="Q959" s="192">
        <f t="shared" si="116"/>
        <v>76834.094331872911</v>
      </c>
      <c r="R959" s="149">
        <f t="shared" si="112"/>
        <v>1791894.8521358161</v>
      </c>
      <c r="S959" s="187">
        <v>45853</v>
      </c>
      <c r="T959" s="149"/>
      <c r="U959" s="191"/>
      <c r="X959" s="149">
        <f t="shared" si="113"/>
        <v>6138</v>
      </c>
      <c r="Y959" s="57">
        <f t="shared" si="114"/>
        <v>-76834.094331872911</v>
      </c>
      <c r="Z959" s="193">
        <f t="shared" si="115"/>
        <v>-1785756.8521358161</v>
      </c>
    </row>
    <row r="960" spans="14:26" x14ac:dyDescent="0.2">
      <c r="N960" s="56">
        <v>961</v>
      </c>
      <c r="O960" s="191" t="str">
        <f t="shared" ref="O960:O1023" si="117">IF(N960&lt;$K$3,$A$3,IF(AND(N960&gt;$K$3,N960&lt;$K$4),$A$4,IF(AND(N960&gt;$K$4,N960&lt;$K$5),$A$5,IF(AND(N960&gt;$K$5,N960&lt;$K$6),$A$6,IF(AND(N960&gt;$K$6,N960&lt;$K$7),$A$7,IF(AND(N960&gt;$K$7,N960&lt;$K$8),$A$8,IF(AND(N960&gt;$K$8,N960&lt;$K$9),$A$9)))))))</f>
        <v>NL200</v>
      </c>
      <c r="P960" s="57">
        <f t="shared" si="111"/>
        <v>205.32128514056225</v>
      </c>
      <c r="Q960" s="192">
        <f t="shared" si="116"/>
        <v>77039.415617013467</v>
      </c>
      <c r="R960" s="149">
        <f t="shared" si="112"/>
        <v>1793761.4092734575</v>
      </c>
      <c r="S960" s="187">
        <v>45854</v>
      </c>
      <c r="T960" s="149"/>
      <c r="U960" s="191"/>
      <c r="X960" s="149">
        <f t="shared" si="113"/>
        <v>6138</v>
      </c>
      <c r="Y960" s="57">
        <f t="shared" si="114"/>
        <v>-77039.415617013467</v>
      </c>
      <c r="Z960" s="193">
        <f t="shared" si="115"/>
        <v>-1787623.4092734575</v>
      </c>
    </row>
    <row r="961" spans="14:26" x14ac:dyDescent="0.2">
      <c r="N961" s="56">
        <v>962</v>
      </c>
      <c r="O961" s="191" t="str">
        <f t="shared" si="117"/>
        <v>NL200</v>
      </c>
      <c r="P961" s="57">
        <f t="shared" ref="P961:P1024" si="118">VLOOKUP(O961,$A$3:$L$9,12,0)</f>
        <v>205.32128514056225</v>
      </c>
      <c r="Q961" s="192">
        <f t="shared" si="116"/>
        <v>77244.736902154022</v>
      </c>
      <c r="R961" s="149">
        <f t="shared" si="112"/>
        <v>1795627.9664110991</v>
      </c>
      <c r="S961" s="187">
        <v>45855</v>
      </c>
      <c r="T961" s="149"/>
      <c r="U961" s="191"/>
      <c r="X961" s="149">
        <f t="shared" si="113"/>
        <v>6138</v>
      </c>
      <c r="Y961" s="57">
        <f t="shared" si="114"/>
        <v>-77244.736902154022</v>
      </c>
      <c r="Z961" s="193">
        <f t="shared" si="115"/>
        <v>-1789489.9664110991</v>
      </c>
    </row>
    <row r="962" spans="14:26" x14ac:dyDescent="0.2">
      <c r="N962" s="56">
        <v>963</v>
      </c>
      <c r="O962" s="191" t="str">
        <f t="shared" si="117"/>
        <v>NL200</v>
      </c>
      <c r="P962" s="57">
        <f t="shared" si="118"/>
        <v>205.32128514056225</v>
      </c>
      <c r="Q962" s="192">
        <f t="shared" si="116"/>
        <v>77450.058187294577</v>
      </c>
      <c r="R962" s="149">
        <f t="shared" ref="R962:R1025" si="119">$C$25*N962</f>
        <v>1797494.5235487404</v>
      </c>
      <c r="S962" s="187">
        <v>45856</v>
      </c>
      <c r="T962" s="149"/>
      <c r="U962" s="191"/>
      <c r="X962" s="149">
        <f t="shared" si="113"/>
        <v>6138</v>
      </c>
      <c r="Y962" s="57">
        <f t="shared" si="114"/>
        <v>-77450.058187294577</v>
      </c>
      <c r="Z962" s="193">
        <f t="shared" si="115"/>
        <v>-1791356.5235487404</v>
      </c>
    </row>
    <row r="963" spans="14:26" x14ac:dyDescent="0.2">
      <c r="N963" s="56">
        <v>964</v>
      </c>
      <c r="O963" s="191" t="str">
        <f t="shared" si="117"/>
        <v>NL200</v>
      </c>
      <c r="P963" s="57">
        <f t="shared" si="118"/>
        <v>205.32128514056225</v>
      </c>
      <c r="Q963" s="192">
        <f t="shared" si="116"/>
        <v>77655.379472435132</v>
      </c>
      <c r="R963" s="149">
        <f t="shared" si="119"/>
        <v>1799361.080686382</v>
      </c>
      <c r="S963" s="187">
        <v>45857</v>
      </c>
      <c r="T963" s="149"/>
      <c r="U963" s="191"/>
      <c r="X963" s="149">
        <f t="shared" si="113"/>
        <v>6138</v>
      </c>
      <c r="Y963" s="57">
        <f t="shared" si="114"/>
        <v>-77655.379472435132</v>
      </c>
      <c r="Z963" s="193">
        <f t="shared" si="115"/>
        <v>-1793223.080686382</v>
      </c>
    </row>
    <row r="964" spans="14:26" x14ac:dyDescent="0.2">
      <c r="N964" s="56">
        <v>965</v>
      </c>
      <c r="O964" s="191" t="str">
        <f t="shared" si="117"/>
        <v>NL200</v>
      </c>
      <c r="P964" s="57">
        <f t="shared" si="118"/>
        <v>205.32128514056225</v>
      </c>
      <c r="Q964" s="192">
        <f t="shared" si="116"/>
        <v>77860.700757575687</v>
      </c>
      <c r="R964" s="149">
        <f t="shared" si="119"/>
        <v>1801227.6378240234</v>
      </c>
      <c r="S964" s="187">
        <v>45858</v>
      </c>
      <c r="T964" s="149"/>
      <c r="U964" s="191"/>
      <c r="X964" s="149">
        <f t="shared" si="113"/>
        <v>6138</v>
      </c>
      <c r="Y964" s="57">
        <f t="shared" si="114"/>
        <v>-77860.700757575687</v>
      </c>
      <c r="Z964" s="193">
        <f t="shared" si="115"/>
        <v>-1795089.6378240234</v>
      </c>
    </row>
    <row r="965" spans="14:26" x14ac:dyDescent="0.2">
      <c r="N965" s="56">
        <v>966</v>
      </c>
      <c r="O965" s="191" t="str">
        <f t="shared" si="117"/>
        <v>NL200</v>
      </c>
      <c r="P965" s="57">
        <f t="shared" si="118"/>
        <v>205.32128514056225</v>
      </c>
      <c r="Q965" s="192">
        <f t="shared" si="116"/>
        <v>78066.022042716242</v>
      </c>
      <c r="R965" s="149">
        <f t="shared" si="119"/>
        <v>1803094.194961665</v>
      </c>
      <c r="S965" s="187">
        <v>45859</v>
      </c>
      <c r="T965" s="149"/>
      <c r="U965" s="191"/>
      <c r="X965" s="149">
        <f t="shared" si="113"/>
        <v>6138</v>
      </c>
      <c r="Y965" s="57">
        <f t="shared" si="114"/>
        <v>-78066.022042716242</v>
      </c>
      <c r="Z965" s="193">
        <f t="shared" si="115"/>
        <v>-1796956.194961665</v>
      </c>
    </row>
    <row r="966" spans="14:26" x14ac:dyDescent="0.2">
      <c r="N966" s="56">
        <v>967</v>
      </c>
      <c r="O966" s="191" t="str">
        <f t="shared" si="117"/>
        <v>NL200</v>
      </c>
      <c r="P966" s="57">
        <f t="shared" si="118"/>
        <v>205.32128514056225</v>
      </c>
      <c r="Q966" s="192">
        <f t="shared" si="116"/>
        <v>78271.343327856797</v>
      </c>
      <c r="R966" s="149">
        <f t="shared" si="119"/>
        <v>1804960.7520993063</v>
      </c>
      <c r="S966" s="187">
        <v>45860</v>
      </c>
      <c r="T966" s="149"/>
      <c r="U966" s="191"/>
      <c r="X966" s="149">
        <f t="shared" si="113"/>
        <v>6138</v>
      </c>
      <c r="Y966" s="57">
        <f t="shared" si="114"/>
        <v>-78271.343327856797</v>
      </c>
      <c r="Z966" s="193">
        <f t="shared" si="115"/>
        <v>-1798822.7520993063</v>
      </c>
    </row>
    <row r="967" spans="14:26" x14ac:dyDescent="0.2">
      <c r="N967" s="56">
        <v>968</v>
      </c>
      <c r="O967" s="191" t="str">
        <f t="shared" si="117"/>
        <v>NL200</v>
      </c>
      <c r="P967" s="57">
        <f t="shared" si="118"/>
        <v>205.32128514056225</v>
      </c>
      <c r="Q967" s="192">
        <f t="shared" si="116"/>
        <v>78476.664612997352</v>
      </c>
      <c r="R967" s="149">
        <f t="shared" si="119"/>
        <v>1806827.3092369479</v>
      </c>
      <c r="S967" s="187">
        <v>45861</v>
      </c>
      <c r="T967" s="149"/>
      <c r="U967" s="191"/>
      <c r="X967" s="149">
        <f t="shared" si="113"/>
        <v>6138</v>
      </c>
      <c r="Y967" s="57">
        <f t="shared" si="114"/>
        <v>-78476.664612997352</v>
      </c>
      <c r="Z967" s="193">
        <f t="shared" si="115"/>
        <v>-1800689.3092369479</v>
      </c>
    </row>
    <row r="968" spans="14:26" x14ac:dyDescent="0.2">
      <c r="N968" s="56">
        <v>969</v>
      </c>
      <c r="O968" s="191" t="str">
        <f t="shared" si="117"/>
        <v>NL200</v>
      </c>
      <c r="P968" s="57">
        <f t="shared" si="118"/>
        <v>205.32128514056225</v>
      </c>
      <c r="Q968" s="192">
        <f t="shared" si="116"/>
        <v>78681.985898137907</v>
      </c>
      <c r="R968" s="149">
        <f t="shared" si="119"/>
        <v>1808693.8663745893</v>
      </c>
      <c r="S968" s="187">
        <v>45862</v>
      </c>
      <c r="T968" s="149"/>
      <c r="U968" s="191"/>
      <c r="X968" s="149">
        <f t="shared" si="113"/>
        <v>6138</v>
      </c>
      <c r="Y968" s="57">
        <f t="shared" si="114"/>
        <v>-78681.985898137907</v>
      </c>
      <c r="Z968" s="193">
        <f t="shared" si="115"/>
        <v>-1802555.8663745893</v>
      </c>
    </row>
    <row r="969" spans="14:26" x14ac:dyDescent="0.2">
      <c r="N969" s="56">
        <v>970</v>
      </c>
      <c r="O969" s="191" t="str">
        <f t="shared" si="117"/>
        <v>NL200</v>
      </c>
      <c r="P969" s="57">
        <f t="shared" si="118"/>
        <v>205.32128514056225</v>
      </c>
      <c r="Q969" s="192">
        <f t="shared" si="116"/>
        <v>78887.307183278463</v>
      </c>
      <c r="R969" s="149">
        <f t="shared" si="119"/>
        <v>1810560.4235122309</v>
      </c>
      <c r="S969" s="187">
        <v>45863</v>
      </c>
      <c r="T969" s="149"/>
      <c r="U969" s="191"/>
      <c r="X969" s="149">
        <f t="shared" si="113"/>
        <v>6138</v>
      </c>
      <c r="Y969" s="57">
        <f t="shared" si="114"/>
        <v>-78887.307183278463</v>
      </c>
      <c r="Z969" s="193">
        <f t="shared" si="115"/>
        <v>-1804422.4235122309</v>
      </c>
    </row>
    <row r="970" spans="14:26" x14ac:dyDescent="0.2">
      <c r="N970" s="56">
        <v>971</v>
      </c>
      <c r="O970" s="191" t="str">
        <f t="shared" si="117"/>
        <v>NL200</v>
      </c>
      <c r="P970" s="57">
        <f t="shared" si="118"/>
        <v>205.32128514056225</v>
      </c>
      <c r="Q970" s="192">
        <f t="shared" si="116"/>
        <v>79092.628468419018</v>
      </c>
      <c r="R970" s="149">
        <f t="shared" si="119"/>
        <v>1812426.9806498722</v>
      </c>
      <c r="S970" s="187">
        <v>45864</v>
      </c>
      <c r="T970" s="149"/>
      <c r="U970" s="191"/>
      <c r="X970" s="149">
        <f t="shared" si="113"/>
        <v>6138</v>
      </c>
      <c r="Y970" s="57">
        <f t="shared" si="114"/>
        <v>-79092.628468419018</v>
      </c>
      <c r="Z970" s="193">
        <f t="shared" si="115"/>
        <v>-1806288.9806498722</v>
      </c>
    </row>
    <row r="971" spans="14:26" x14ac:dyDescent="0.2">
      <c r="N971" s="56">
        <v>972</v>
      </c>
      <c r="O971" s="191" t="str">
        <f t="shared" si="117"/>
        <v>NL200</v>
      </c>
      <c r="P971" s="57">
        <f t="shared" si="118"/>
        <v>205.32128514056225</v>
      </c>
      <c r="Q971" s="192">
        <f t="shared" si="116"/>
        <v>79297.949753559573</v>
      </c>
      <c r="R971" s="149">
        <f t="shared" si="119"/>
        <v>1814293.5377875138</v>
      </c>
      <c r="S971" s="187">
        <v>45865</v>
      </c>
      <c r="T971" s="149"/>
      <c r="U971" s="191"/>
      <c r="X971" s="149">
        <f t="shared" ref="X971:X1034" si="120">X970+W971</f>
        <v>6138</v>
      </c>
      <c r="Y971" s="57">
        <f t="shared" ref="Y971:Y1034" si="121">V971-Q971</f>
        <v>-79297.949753559573</v>
      </c>
      <c r="Z971" s="193">
        <f t="shared" ref="Z971:Z1034" si="122">X971-R971</f>
        <v>-1808155.5377875138</v>
      </c>
    </row>
    <row r="972" spans="14:26" x14ac:dyDescent="0.2">
      <c r="N972" s="56">
        <v>973</v>
      </c>
      <c r="O972" s="191" t="str">
        <f t="shared" si="117"/>
        <v>NL200</v>
      </c>
      <c r="P972" s="57">
        <f t="shared" si="118"/>
        <v>205.32128514056225</v>
      </c>
      <c r="Q972" s="192">
        <f t="shared" si="116"/>
        <v>79503.271038700128</v>
      </c>
      <c r="R972" s="149">
        <f t="shared" si="119"/>
        <v>1816160.0949251552</v>
      </c>
      <c r="S972" s="187">
        <v>45866</v>
      </c>
      <c r="T972" s="149"/>
      <c r="U972" s="191"/>
      <c r="X972" s="149">
        <f t="shared" si="120"/>
        <v>6138</v>
      </c>
      <c r="Y972" s="57">
        <f t="shared" si="121"/>
        <v>-79503.271038700128</v>
      </c>
      <c r="Z972" s="193">
        <f t="shared" si="122"/>
        <v>-1810022.0949251552</v>
      </c>
    </row>
    <row r="973" spans="14:26" x14ac:dyDescent="0.2">
      <c r="N973" s="56">
        <v>974</v>
      </c>
      <c r="O973" s="191" t="str">
        <f t="shared" si="117"/>
        <v>NL200</v>
      </c>
      <c r="P973" s="57">
        <f t="shared" si="118"/>
        <v>205.32128514056225</v>
      </c>
      <c r="Q973" s="192">
        <f t="shared" si="116"/>
        <v>79708.592323840683</v>
      </c>
      <c r="R973" s="149">
        <f t="shared" si="119"/>
        <v>1818026.6520627968</v>
      </c>
      <c r="S973" s="187">
        <v>45867</v>
      </c>
      <c r="T973" s="149"/>
      <c r="U973" s="191"/>
      <c r="X973" s="149">
        <f t="shared" si="120"/>
        <v>6138</v>
      </c>
      <c r="Y973" s="57">
        <f t="shared" si="121"/>
        <v>-79708.592323840683</v>
      </c>
      <c r="Z973" s="193">
        <f t="shared" si="122"/>
        <v>-1811888.6520627968</v>
      </c>
    </row>
    <row r="974" spans="14:26" x14ac:dyDescent="0.2">
      <c r="N974" s="56">
        <v>975</v>
      </c>
      <c r="O974" s="191" t="str">
        <f t="shared" si="117"/>
        <v>NL200</v>
      </c>
      <c r="P974" s="57">
        <f t="shared" si="118"/>
        <v>205.32128514056225</v>
      </c>
      <c r="Q974" s="192">
        <f t="shared" si="116"/>
        <v>79913.913608981238</v>
      </c>
      <c r="R974" s="149">
        <f t="shared" si="119"/>
        <v>1819893.2092004381</v>
      </c>
      <c r="S974" s="187">
        <v>45868</v>
      </c>
      <c r="T974" s="149"/>
      <c r="U974" s="191"/>
      <c r="X974" s="149">
        <f t="shared" si="120"/>
        <v>6138</v>
      </c>
      <c r="Y974" s="57">
        <f t="shared" si="121"/>
        <v>-79913.913608981238</v>
      </c>
      <c r="Z974" s="193">
        <f t="shared" si="122"/>
        <v>-1813755.2092004381</v>
      </c>
    </row>
    <row r="975" spans="14:26" x14ac:dyDescent="0.2">
      <c r="N975" s="56">
        <v>976</v>
      </c>
      <c r="O975" s="191" t="str">
        <f t="shared" si="117"/>
        <v>NL200</v>
      </c>
      <c r="P975" s="57">
        <f t="shared" si="118"/>
        <v>205.32128514056225</v>
      </c>
      <c r="Q975" s="192">
        <f t="shared" si="116"/>
        <v>80119.234894121793</v>
      </c>
      <c r="R975" s="149">
        <f t="shared" si="119"/>
        <v>1821759.7663380797</v>
      </c>
      <c r="S975" s="187">
        <v>45869</v>
      </c>
      <c r="T975" s="149"/>
      <c r="U975" s="191"/>
      <c r="X975" s="149">
        <f t="shared" si="120"/>
        <v>6138</v>
      </c>
      <c r="Y975" s="57">
        <f t="shared" si="121"/>
        <v>-80119.234894121793</v>
      </c>
      <c r="Z975" s="193">
        <f t="shared" si="122"/>
        <v>-1815621.7663380797</v>
      </c>
    </row>
    <row r="976" spans="14:26" x14ac:dyDescent="0.2">
      <c r="N976" s="56">
        <v>977</v>
      </c>
      <c r="O976" s="191" t="str">
        <f t="shared" si="117"/>
        <v>NL200</v>
      </c>
      <c r="P976" s="57">
        <f t="shared" si="118"/>
        <v>205.32128514056225</v>
      </c>
      <c r="Q976" s="192">
        <f t="shared" si="116"/>
        <v>80324.556179262348</v>
      </c>
      <c r="R976" s="149">
        <f t="shared" si="119"/>
        <v>1823626.3234757211</v>
      </c>
      <c r="S976" s="187">
        <v>45870</v>
      </c>
      <c r="T976" s="149"/>
      <c r="U976" s="191"/>
      <c r="X976" s="149">
        <f t="shared" si="120"/>
        <v>6138</v>
      </c>
      <c r="Y976" s="57">
        <f t="shared" si="121"/>
        <v>-80324.556179262348</v>
      </c>
      <c r="Z976" s="193">
        <f t="shared" si="122"/>
        <v>-1817488.3234757211</v>
      </c>
    </row>
    <row r="977" spans="14:26" x14ac:dyDescent="0.2">
      <c r="N977" s="56">
        <v>978</v>
      </c>
      <c r="O977" s="191" t="str">
        <f t="shared" si="117"/>
        <v>NL200</v>
      </c>
      <c r="P977" s="57">
        <f t="shared" si="118"/>
        <v>205.32128514056225</v>
      </c>
      <c r="Q977" s="192">
        <f t="shared" si="116"/>
        <v>80529.877464402904</v>
      </c>
      <c r="R977" s="149">
        <f t="shared" si="119"/>
        <v>1825492.8806133626</v>
      </c>
      <c r="S977" s="187">
        <v>45871</v>
      </c>
      <c r="T977" s="149"/>
      <c r="U977" s="191"/>
      <c r="X977" s="149">
        <f t="shared" si="120"/>
        <v>6138</v>
      </c>
      <c r="Y977" s="57">
        <f t="shared" si="121"/>
        <v>-80529.877464402904</v>
      </c>
      <c r="Z977" s="193">
        <f t="shared" si="122"/>
        <v>-1819354.8806133626</v>
      </c>
    </row>
    <row r="978" spans="14:26" x14ac:dyDescent="0.2">
      <c r="N978" s="56">
        <v>979</v>
      </c>
      <c r="O978" s="191" t="str">
        <f t="shared" si="117"/>
        <v>NL200</v>
      </c>
      <c r="P978" s="57">
        <f t="shared" si="118"/>
        <v>205.32128514056225</v>
      </c>
      <c r="Q978" s="192">
        <f t="shared" si="116"/>
        <v>80735.198749543459</v>
      </c>
      <c r="R978" s="149">
        <f t="shared" si="119"/>
        <v>1827359.437751004</v>
      </c>
      <c r="S978" s="187">
        <v>45872</v>
      </c>
      <c r="T978" s="149"/>
      <c r="U978" s="191"/>
      <c r="X978" s="149">
        <f t="shared" si="120"/>
        <v>6138</v>
      </c>
      <c r="Y978" s="57">
        <f t="shared" si="121"/>
        <v>-80735.198749543459</v>
      </c>
      <c r="Z978" s="193">
        <f t="shared" si="122"/>
        <v>-1821221.437751004</v>
      </c>
    </row>
    <row r="979" spans="14:26" x14ac:dyDescent="0.2">
      <c r="N979" s="56">
        <v>980</v>
      </c>
      <c r="O979" s="191" t="str">
        <f t="shared" si="117"/>
        <v>NL200</v>
      </c>
      <c r="P979" s="57">
        <f t="shared" si="118"/>
        <v>205.32128514056225</v>
      </c>
      <c r="Q979" s="192">
        <f t="shared" ref="Q979:Q1042" si="123">Q978+P979</f>
        <v>80940.520034684014</v>
      </c>
      <c r="R979" s="149">
        <f t="shared" si="119"/>
        <v>1829225.9948886456</v>
      </c>
      <c r="S979" s="187">
        <v>45873</v>
      </c>
      <c r="T979" s="149"/>
      <c r="U979" s="191"/>
      <c r="X979" s="149">
        <f t="shared" si="120"/>
        <v>6138</v>
      </c>
      <c r="Y979" s="57">
        <f t="shared" si="121"/>
        <v>-80940.520034684014</v>
      </c>
      <c r="Z979" s="193">
        <f t="shared" si="122"/>
        <v>-1823087.9948886456</v>
      </c>
    </row>
    <row r="980" spans="14:26" x14ac:dyDescent="0.2">
      <c r="N980" s="56">
        <v>981</v>
      </c>
      <c r="O980" s="191" t="str">
        <f t="shared" si="117"/>
        <v>NL200</v>
      </c>
      <c r="P980" s="57">
        <f t="shared" si="118"/>
        <v>205.32128514056225</v>
      </c>
      <c r="Q980" s="192">
        <f t="shared" si="123"/>
        <v>81145.841319824569</v>
      </c>
      <c r="R980" s="149">
        <f t="shared" si="119"/>
        <v>1831092.552026287</v>
      </c>
      <c r="S980" s="187">
        <v>45874</v>
      </c>
      <c r="T980" s="149"/>
      <c r="U980" s="191"/>
      <c r="X980" s="149">
        <f t="shared" si="120"/>
        <v>6138</v>
      </c>
      <c r="Y980" s="57">
        <f t="shared" si="121"/>
        <v>-81145.841319824569</v>
      </c>
      <c r="Z980" s="193">
        <f t="shared" si="122"/>
        <v>-1824954.552026287</v>
      </c>
    </row>
    <row r="981" spans="14:26" x14ac:dyDescent="0.2">
      <c r="N981" s="56">
        <v>982</v>
      </c>
      <c r="O981" s="191" t="str">
        <f t="shared" si="117"/>
        <v>NL200</v>
      </c>
      <c r="P981" s="57">
        <f t="shared" si="118"/>
        <v>205.32128514056225</v>
      </c>
      <c r="Q981" s="192">
        <f t="shared" si="123"/>
        <v>81351.162604965124</v>
      </c>
      <c r="R981" s="149">
        <f t="shared" si="119"/>
        <v>1832959.1091639285</v>
      </c>
      <c r="S981" s="187">
        <v>45875</v>
      </c>
      <c r="T981" s="149"/>
      <c r="U981" s="191"/>
      <c r="X981" s="149">
        <f t="shared" si="120"/>
        <v>6138</v>
      </c>
      <c r="Y981" s="57">
        <f t="shared" si="121"/>
        <v>-81351.162604965124</v>
      </c>
      <c r="Z981" s="193">
        <f t="shared" si="122"/>
        <v>-1826821.1091639285</v>
      </c>
    </row>
    <row r="982" spans="14:26" x14ac:dyDescent="0.2">
      <c r="N982" s="56">
        <v>983</v>
      </c>
      <c r="O982" s="191" t="str">
        <f t="shared" si="117"/>
        <v>NL200</v>
      </c>
      <c r="P982" s="57">
        <f t="shared" si="118"/>
        <v>205.32128514056225</v>
      </c>
      <c r="Q982" s="192">
        <f t="shared" si="123"/>
        <v>81556.483890105679</v>
      </c>
      <c r="R982" s="149">
        <f t="shared" si="119"/>
        <v>1834825.6663015699</v>
      </c>
      <c r="S982" s="187">
        <v>45876</v>
      </c>
      <c r="T982" s="149"/>
      <c r="U982" s="191"/>
      <c r="X982" s="149">
        <f t="shared" si="120"/>
        <v>6138</v>
      </c>
      <c r="Y982" s="57">
        <f t="shared" si="121"/>
        <v>-81556.483890105679</v>
      </c>
      <c r="Z982" s="193">
        <f t="shared" si="122"/>
        <v>-1828687.6663015699</v>
      </c>
    </row>
    <row r="983" spans="14:26" x14ac:dyDescent="0.2">
      <c r="N983" s="56">
        <v>984</v>
      </c>
      <c r="O983" s="191" t="str">
        <f t="shared" si="117"/>
        <v>NL200</v>
      </c>
      <c r="P983" s="57">
        <f t="shared" si="118"/>
        <v>205.32128514056225</v>
      </c>
      <c r="Q983" s="192">
        <f t="shared" si="123"/>
        <v>81761.805175246234</v>
      </c>
      <c r="R983" s="149">
        <f t="shared" si="119"/>
        <v>1836692.2234392115</v>
      </c>
      <c r="S983" s="187">
        <v>45877</v>
      </c>
      <c r="T983" s="149"/>
      <c r="U983" s="191"/>
      <c r="X983" s="149">
        <f t="shared" si="120"/>
        <v>6138</v>
      </c>
      <c r="Y983" s="57">
        <f t="shared" si="121"/>
        <v>-81761.805175246234</v>
      </c>
      <c r="Z983" s="193">
        <f t="shared" si="122"/>
        <v>-1830554.2234392115</v>
      </c>
    </row>
    <row r="984" spans="14:26" x14ac:dyDescent="0.2">
      <c r="N984" s="56">
        <v>985</v>
      </c>
      <c r="O984" s="191" t="str">
        <f t="shared" si="117"/>
        <v>NL200</v>
      </c>
      <c r="P984" s="57">
        <f t="shared" si="118"/>
        <v>205.32128514056225</v>
      </c>
      <c r="Q984" s="192">
        <f t="shared" si="123"/>
        <v>81967.126460386789</v>
      </c>
      <c r="R984" s="149">
        <f t="shared" si="119"/>
        <v>1838558.7805768528</v>
      </c>
      <c r="S984" s="187">
        <v>45878</v>
      </c>
      <c r="T984" s="149"/>
      <c r="U984" s="191"/>
      <c r="X984" s="149">
        <f t="shared" si="120"/>
        <v>6138</v>
      </c>
      <c r="Y984" s="57">
        <f t="shared" si="121"/>
        <v>-81967.126460386789</v>
      </c>
      <c r="Z984" s="193">
        <f t="shared" si="122"/>
        <v>-1832420.7805768528</v>
      </c>
    </row>
    <row r="985" spans="14:26" x14ac:dyDescent="0.2">
      <c r="N985" s="56">
        <v>986</v>
      </c>
      <c r="O985" s="191" t="str">
        <f t="shared" si="117"/>
        <v>NL200</v>
      </c>
      <c r="P985" s="57">
        <f t="shared" si="118"/>
        <v>205.32128514056225</v>
      </c>
      <c r="Q985" s="192">
        <f t="shared" si="123"/>
        <v>82172.447745527345</v>
      </c>
      <c r="R985" s="149">
        <f t="shared" si="119"/>
        <v>1840425.3377144944</v>
      </c>
      <c r="S985" s="187">
        <v>45879</v>
      </c>
      <c r="T985" s="149"/>
      <c r="U985" s="191"/>
      <c r="X985" s="149">
        <f t="shared" si="120"/>
        <v>6138</v>
      </c>
      <c r="Y985" s="57">
        <f t="shared" si="121"/>
        <v>-82172.447745527345</v>
      </c>
      <c r="Z985" s="193">
        <f t="shared" si="122"/>
        <v>-1834287.3377144944</v>
      </c>
    </row>
    <row r="986" spans="14:26" x14ac:dyDescent="0.2">
      <c r="N986" s="56">
        <v>987</v>
      </c>
      <c r="O986" s="191" t="str">
        <f t="shared" si="117"/>
        <v>NL200</v>
      </c>
      <c r="P986" s="57">
        <f t="shared" si="118"/>
        <v>205.32128514056225</v>
      </c>
      <c r="Q986" s="192">
        <f t="shared" si="123"/>
        <v>82377.7690306679</v>
      </c>
      <c r="R986" s="149">
        <f t="shared" si="119"/>
        <v>1842291.8948521358</v>
      </c>
      <c r="S986" s="187">
        <v>45880</v>
      </c>
      <c r="T986" s="149"/>
      <c r="U986" s="191"/>
      <c r="X986" s="149">
        <f t="shared" si="120"/>
        <v>6138</v>
      </c>
      <c r="Y986" s="57">
        <f t="shared" si="121"/>
        <v>-82377.7690306679</v>
      </c>
      <c r="Z986" s="193">
        <f t="shared" si="122"/>
        <v>-1836153.8948521358</v>
      </c>
    </row>
    <row r="987" spans="14:26" x14ac:dyDescent="0.2">
      <c r="N987" s="56">
        <v>988</v>
      </c>
      <c r="O987" s="191" t="str">
        <f t="shared" si="117"/>
        <v>NL200</v>
      </c>
      <c r="P987" s="57">
        <f t="shared" si="118"/>
        <v>205.32128514056225</v>
      </c>
      <c r="Q987" s="192">
        <f t="shared" si="123"/>
        <v>82583.090315808455</v>
      </c>
      <c r="R987" s="149">
        <f t="shared" si="119"/>
        <v>1844158.4519897774</v>
      </c>
      <c r="S987" s="187">
        <v>45881</v>
      </c>
      <c r="T987" s="149"/>
      <c r="U987" s="191"/>
      <c r="X987" s="149">
        <f t="shared" si="120"/>
        <v>6138</v>
      </c>
      <c r="Y987" s="57">
        <f t="shared" si="121"/>
        <v>-82583.090315808455</v>
      </c>
      <c r="Z987" s="193">
        <f t="shared" si="122"/>
        <v>-1838020.4519897774</v>
      </c>
    </row>
    <row r="988" spans="14:26" x14ac:dyDescent="0.2">
      <c r="N988" s="56">
        <v>989</v>
      </c>
      <c r="O988" s="191" t="str">
        <f t="shared" si="117"/>
        <v>NL200</v>
      </c>
      <c r="P988" s="57">
        <f t="shared" si="118"/>
        <v>205.32128514056225</v>
      </c>
      <c r="Q988" s="192">
        <f t="shared" si="123"/>
        <v>82788.41160094901</v>
      </c>
      <c r="R988" s="149">
        <f t="shared" si="119"/>
        <v>1846025.0091274187</v>
      </c>
      <c r="S988" s="187">
        <v>45882</v>
      </c>
      <c r="T988" s="149"/>
      <c r="U988" s="191"/>
      <c r="X988" s="149">
        <f t="shared" si="120"/>
        <v>6138</v>
      </c>
      <c r="Y988" s="57">
        <f t="shared" si="121"/>
        <v>-82788.41160094901</v>
      </c>
      <c r="Z988" s="193">
        <f t="shared" si="122"/>
        <v>-1839887.0091274187</v>
      </c>
    </row>
    <row r="989" spans="14:26" x14ac:dyDescent="0.2">
      <c r="N989" s="56">
        <v>990</v>
      </c>
      <c r="O989" s="191" t="str">
        <f t="shared" si="117"/>
        <v>NL200</v>
      </c>
      <c r="P989" s="57">
        <f t="shared" si="118"/>
        <v>205.32128514056225</v>
      </c>
      <c r="Q989" s="192">
        <f t="shared" si="123"/>
        <v>82993.732886089565</v>
      </c>
      <c r="R989" s="149">
        <f t="shared" si="119"/>
        <v>1847891.5662650603</v>
      </c>
      <c r="S989" s="187">
        <v>45883</v>
      </c>
      <c r="T989" s="149"/>
      <c r="U989" s="191"/>
      <c r="X989" s="149">
        <f t="shared" si="120"/>
        <v>6138</v>
      </c>
      <c r="Y989" s="57">
        <f t="shared" si="121"/>
        <v>-82993.732886089565</v>
      </c>
      <c r="Z989" s="193">
        <f t="shared" si="122"/>
        <v>-1841753.5662650603</v>
      </c>
    </row>
    <row r="990" spans="14:26" x14ac:dyDescent="0.2">
      <c r="N990" s="56">
        <v>991</v>
      </c>
      <c r="O990" s="191" t="str">
        <f t="shared" si="117"/>
        <v>NL200</v>
      </c>
      <c r="P990" s="57">
        <f t="shared" si="118"/>
        <v>205.32128514056225</v>
      </c>
      <c r="Q990" s="192">
        <f t="shared" si="123"/>
        <v>83199.05417123012</v>
      </c>
      <c r="R990" s="149">
        <f t="shared" si="119"/>
        <v>1849758.1234027017</v>
      </c>
      <c r="S990" s="187">
        <v>45884</v>
      </c>
      <c r="T990" s="149"/>
      <c r="U990" s="191"/>
      <c r="X990" s="149">
        <f t="shared" si="120"/>
        <v>6138</v>
      </c>
      <c r="Y990" s="57">
        <f t="shared" si="121"/>
        <v>-83199.05417123012</v>
      </c>
      <c r="Z990" s="193">
        <f t="shared" si="122"/>
        <v>-1843620.1234027017</v>
      </c>
    </row>
    <row r="991" spans="14:26" x14ac:dyDescent="0.2">
      <c r="N991" s="56">
        <v>992</v>
      </c>
      <c r="O991" s="191" t="str">
        <f t="shared" si="117"/>
        <v>NL200</v>
      </c>
      <c r="P991" s="57">
        <f t="shared" si="118"/>
        <v>205.32128514056225</v>
      </c>
      <c r="Q991" s="192">
        <f t="shared" si="123"/>
        <v>83404.375456370675</v>
      </c>
      <c r="R991" s="149">
        <f t="shared" si="119"/>
        <v>1851624.6805403433</v>
      </c>
      <c r="S991" s="187">
        <v>45885</v>
      </c>
      <c r="T991" s="149"/>
      <c r="U991" s="191"/>
      <c r="X991" s="149">
        <f t="shared" si="120"/>
        <v>6138</v>
      </c>
      <c r="Y991" s="57">
        <f t="shared" si="121"/>
        <v>-83404.375456370675</v>
      </c>
      <c r="Z991" s="193">
        <f t="shared" si="122"/>
        <v>-1845486.6805403433</v>
      </c>
    </row>
    <row r="992" spans="14:26" x14ac:dyDescent="0.2">
      <c r="N992" s="56">
        <v>993</v>
      </c>
      <c r="O992" s="191" t="str">
        <f t="shared" si="117"/>
        <v>NL200</v>
      </c>
      <c r="P992" s="57">
        <f t="shared" si="118"/>
        <v>205.32128514056225</v>
      </c>
      <c r="Q992" s="192">
        <f t="shared" si="123"/>
        <v>83609.69674151123</v>
      </c>
      <c r="R992" s="149">
        <f t="shared" si="119"/>
        <v>1853491.2376779846</v>
      </c>
      <c r="S992" s="187">
        <v>45886</v>
      </c>
      <c r="T992" s="149"/>
      <c r="U992" s="191"/>
      <c r="X992" s="149">
        <f t="shared" si="120"/>
        <v>6138</v>
      </c>
      <c r="Y992" s="57">
        <f t="shared" si="121"/>
        <v>-83609.69674151123</v>
      </c>
      <c r="Z992" s="193">
        <f t="shared" si="122"/>
        <v>-1847353.2376779846</v>
      </c>
    </row>
    <row r="993" spans="14:26" x14ac:dyDescent="0.2">
      <c r="N993" s="56">
        <v>994</v>
      </c>
      <c r="O993" s="191" t="str">
        <f t="shared" si="117"/>
        <v>NL200</v>
      </c>
      <c r="P993" s="57">
        <f t="shared" si="118"/>
        <v>205.32128514056225</v>
      </c>
      <c r="Q993" s="192">
        <f t="shared" si="123"/>
        <v>83815.018026651785</v>
      </c>
      <c r="R993" s="149">
        <f t="shared" si="119"/>
        <v>1855357.7948156262</v>
      </c>
      <c r="S993" s="187">
        <v>45887</v>
      </c>
      <c r="T993" s="149"/>
      <c r="U993" s="191"/>
      <c r="X993" s="149">
        <f t="shared" si="120"/>
        <v>6138</v>
      </c>
      <c r="Y993" s="57">
        <f t="shared" si="121"/>
        <v>-83815.018026651785</v>
      </c>
      <c r="Z993" s="193">
        <f t="shared" si="122"/>
        <v>-1849219.7948156262</v>
      </c>
    </row>
    <row r="994" spans="14:26" x14ac:dyDescent="0.2">
      <c r="N994" s="56">
        <v>995</v>
      </c>
      <c r="O994" s="191" t="str">
        <f t="shared" si="117"/>
        <v>NL200</v>
      </c>
      <c r="P994" s="57">
        <f t="shared" si="118"/>
        <v>205.32128514056225</v>
      </c>
      <c r="Q994" s="192">
        <f t="shared" si="123"/>
        <v>84020.339311792341</v>
      </c>
      <c r="R994" s="149">
        <f t="shared" si="119"/>
        <v>1857224.3519532676</v>
      </c>
      <c r="S994" s="187">
        <v>45888</v>
      </c>
      <c r="T994" s="149"/>
      <c r="U994" s="191"/>
      <c r="X994" s="149">
        <f t="shared" si="120"/>
        <v>6138</v>
      </c>
      <c r="Y994" s="57">
        <f t="shared" si="121"/>
        <v>-84020.339311792341</v>
      </c>
      <c r="Z994" s="193">
        <f t="shared" si="122"/>
        <v>-1851086.3519532676</v>
      </c>
    </row>
    <row r="995" spans="14:26" x14ac:dyDescent="0.2">
      <c r="N995" s="56">
        <v>996</v>
      </c>
      <c r="O995" s="191" t="str">
        <f t="shared" si="117"/>
        <v>NL200</v>
      </c>
      <c r="P995" s="57">
        <f t="shared" si="118"/>
        <v>205.32128514056225</v>
      </c>
      <c r="Q995" s="192">
        <f t="shared" si="123"/>
        <v>84225.660596932896</v>
      </c>
      <c r="R995" s="149">
        <f t="shared" si="119"/>
        <v>1859090.9090909092</v>
      </c>
      <c r="S995" s="187">
        <v>45889</v>
      </c>
      <c r="T995" s="149"/>
      <c r="U995" s="191"/>
      <c r="X995" s="149">
        <f t="shared" si="120"/>
        <v>6138</v>
      </c>
      <c r="Y995" s="57">
        <f t="shared" si="121"/>
        <v>-84225.660596932896</v>
      </c>
      <c r="Z995" s="193">
        <f t="shared" si="122"/>
        <v>-1852952.9090909092</v>
      </c>
    </row>
    <row r="996" spans="14:26" x14ac:dyDescent="0.2">
      <c r="N996" s="56">
        <v>997</v>
      </c>
      <c r="O996" s="191" t="str">
        <f t="shared" si="117"/>
        <v>NL200</v>
      </c>
      <c r="P996" s="57">
        <f t="shared" si="118"/>
        <v>205.32128514056225</v>
      </c>
      <c r="Q996" s="192">
        <f t="shared" si="123"/>
        <v>84430.981882073451</v>
      </c>
      <c r="R996" s="149">
        <f t="shared" si="119"/>
        <v>1860957.4662285505</v>
      </c>
      <c r="S996" s="187">
        <v>45890</v>
      </c>
      <c r="T996" s="149"/>
      <c r="U996" s="191"/>
      <c r="X996" s="149">
        <f t="shared" si="120"/>
        <v>6138</v>
      </c>
      <c r="Y996" s="57">
        <f t="shared" si="121"/>
        <v>-84430.981882073451</v>
      </c>
      <c r="Z996" s="193">
        <f t="shared" si="122"/>
        <v>-1854819.4662285505</v>
      </c>
    </row>
    <row r="997" spans="14:26" x14ac:dyDescent="0.2">
      <c r="N997" s="56">
        <v>998</v>
      </c>
      <c r="O997" s="191" t="str">
        <f t="shared" si="117"/>
        <v>NL200</v>
      </c>
      <c r="P997" s="57">
        <f t="shared" si="118"/>
        <v>205.32128514056225</v>
      </c>
      <c r="Q997" s="192">
        <f t="shared" si="123"/>
        <v>84636.303167214006</v>
      </c>
      <c r="R997" s="149">
        <f t="shared" si="119"/>
        <v>1862824.0233661921</v>
      </c>
      <c r="S997" s="187">
        <v>45891</v>
      </c>
      <c r="T997" s="149"/>
      <c r="U997" s="191"/>
      <c r="X997" s="149">
        <f t="shared" si="120"/>
        <v>6138</v>
      </c>
      <c r="Y997" s="57">
        <f t="shared" si="121"/>
        <v>-84636.303167214006</v>
      </c>
      <c r="Z997" s="193">
        <f t="shared" si="122"/>
        <v>-1856686.0233661921</v>
      </c>
    </row>
    <row r="998" spans="14:26" x14ac:dyDescent="0.2">
      <c r="N998" s="56">
        <v>999</v>
      </c>
      <c r="O998" s="191" t="str">
        <f t="shared" si="117"/>
        <v>NL200</v>
      </c>
      <c r="P998" s="57">
        <f t="shared" si="118"/>
        <v>205.32128514056225</v>
      </c>
      <c r="Q998" s="192">
        <f t="shared" si="123"/>
        <v>84841.624452354561</v>
      </c>
      <c r="R998" s="149">
        <f t="shared" si="119"/>
        <v>1864690.5805038335</v>
      </c>
      <c r="S998" s="187">
        <v>45892</v>
      </c>
      <c r="T998" s="149"/>
      <c r="U998" s="191"/>
      <c r="X998" s="149">
        <f t="shared" si="120"/>
        <v>6138</v>
      </c>
      <c r="Y998" s="57">
        <f t="shared" si="121"/>
        <v>-84841.624452354561</v>
      </c>
      <c r="Z998" s="193">
        <f t="shared" si="122"/>
        <v>-1858552.5805038335</v>
      </c>
    </row>
    <row r="999" spans="14:26" x14ac:dyDescent="0.2">
      <c r="N999" s="56">
        <v>1000</v>
      </c>
      <c r="O999" s="191" t="str">
        <f t="shared" si="117"/>
        <v>NL200</v>
      </c>
      <c r="P999" s="57">
        <f t="shared" si="118"/>
        <v>205.32128514056225</v>
      </c>
      <c r="Q999" s="192">
        <f t="shared" si="123"/>
        <v>85046.945737495116</v>
      </c>
      <c r="R999" s="149">
        <f t="shared" si="119"/>
        <v>1866557.1376414751</v>
      </c>
      <c r="S999" s="187">
        <v>45893</v>
      </c>
      <c r="T999" s="149"/>
      <c r="U999" s="191"/>
      <c r="X999" s="149">
        <f t="shared" si="120"/>
        <v>6138</v>
      </c>
      <c r="Y999" s="57">
        <f t="shared" si="121"/>
        <v>-85046.945737495116</v>
      </c>
      <c r="Z999" s="193">
        <f t="shared" si="122"/>
        <v>-1860419.1376414751</v>
      </c>
    </row>
    <row r="1000" spans="14:26" x14ac:dyDescent="0.2">
      <c r="N1000" s="56">
        <v>1001</v>
      </c>
      <c r="O1000" s="191" t="str">
        <f t="shared" si="117"/>
        <v>NL200</v>
      </c>
      <c r="P1000" s="57">
        <f t="shared" si="118"/>
        <v>205.32128514056225</v>
      </c>
      <c r="Q1000" s="192">
        <f t="shared" si="123"/>
        <v>85252.267022635671</v>
      </c>
      <c r="R1000" s="149">
        <f t="shared" si="119"/>
        <v>1868423.6947791164</v>
      </c>
      <c r="S1000" s="187">
        <v>45894</v>
      </c>
      <c r="T1000" s="149"/>
      <c r="U1000" s="191"/>
      <c r="X1000" s="149">
        <f t="shared" si="120"/>
        <v>6138</v>
      </c>
      <c r="Y1000" s="57">
        <f t="shared" si="121"/>
        <v>-85252.267022635671</v>
      </c>
      <c r="Z1000" s="193">
        <f t="shared" si="122"/>
        <v>-1862285.6947791164</v>
      </c>
    </row>
    <row r="1001" spans="14:26" x14ac:dyDescent="0.2">
      <c r="N1001" s="56">
        <v>1002</v>
      </c>
      <c r="O1001" s="191" t="str">
        <f t="shared" si="117"/>
        <v>NL200</v>
      </c>
      <c r="P1001" s="57">
        <f t="shared" si="118"/>
        <v>205.32128514056225</v>
      </c>
      <c r="Q1001" s="192">
        <f t="shared" si="123"/>
        <v>85457.588307776226</v>
      </c>
      <c r="R1001" s="149">
        <f t="shared" si="119"/>
        <v>1870290.251916758</v>
      </c>
      <c r="S1001" s="187">
        <v>45895</v>
      </c>
      <c r="T1001" s="149"/>
      <c r="U1001" s="191"/>
      <c r="X1001" s="149">
        <f t="shared" si="120"/>
        <v>6138</v>
      </c>
      <c r="Y1001" s="57">
        <f t="shared" si="121"/>
        <v>-85457.588307776226</v>
      </c>
      <c r="Z1001" s="193">
        <f t="shared" si="122"/>
        <v>-1864152.251916758</v>
      </c>
    </row>
    <row r="1002" spans="14:26" x14ac:dyDescent="0.2">
      <c r="N1002" s="56">
        <v>1003</v>
      </c>
      <c r="O1002" s="191" t="str">
        <f t="shared" si="117"/>
        <v>NL200</v>
      </c>
      <c r="P1002" s="57">
        <f t="shared" si="118"/>
        <v>205.32128514056225</v>
      </c>
      <c r="Q1002" s="192">
        <f t="shared" si="123"/>
        <v>85662.909592916782</v>
      </c>
      <c r="R1002" s="149">
        <f t="shared" si="119"/>
        <v>1872156.8090543994</v>
      </c>
      <c r="S1002" s="187">
        <v>45896</v>
      </c>
      <c r="T1002" s="149"/>
      <c r="U1002" s="191"/>
      <c r="X1002" s="149">
        <f t="shared" si="120"/>
        <v>6138</v>
      </c>
      <c r="Y1002" s="57">
        <f t="shared" si="121"/>
        <v>-85662.909592916782</v>
      </c>
      <c r="Z1002" s="193">
        <f t="shared" si="122"/>
        <v>-1866018.8090543994</v>
      </c>
    </row>
    <row r="1003" spans="14:26" x14ac:dyDescent="0.2">
      <c r="N1003" s="56">
        <v>1004</v>
      </c>
      <c r="O1003" s="191" t="str">
        <f t="shared" si="117"/>
        <v>NL200</v>
      </c>
      <c r="P1003" s="57">
        <f t="shared" si="118"/>
        <v>205.32128514056225</v>
      </c>
      <c r="Q1003" s="192">
        <f t="shared" si="123"/>
        <v>85868.230878057337</v>
      </c>
      <c r="R1003" s="149">
        <f t="shared" si="119"/>
        <v>1874023.366192041</v>
      </c>
      <c r="S1003" s="187">
        <v>45897</v>
      </c>
      <c r="T1003" s="149"/>
      <c r="U1003" s="191"/>
      <c r="X1003" s="149">
        <f t="shared" si="120"/>
        <v>6138</v>
      </c>
      <c r="Y1003" s="57">
        <f t="shared" si="121"/>
        <v>-85868.230878057337</v>
      </c>
      <c r="Z1003" s="193">
        <f t="shared" si="122"/>
        <v>-1867885.366192041</v>
      </c>
    </row>
    <row r="1004" spans="14:26" x14ac:dyDescent="0.2">
      <c r="N1004" s="56">
        <v>1005</v>
      </c>
      <c r="O1004" s="191" t="str">
        <f t="shared" si="117"/>
        <v>NL200</v>
      </c>
      <c r="P1004" s="57">
        <f t="shared" si="118"/>
        <v>205.32128514056225</v>
      </c>
      <c r="Q1004" s="192">
        <f t="shared" si="123"/>
        <v>86073.552163197892</v>
      </c>
      <c r="R1004" s="149">
        <f t="shared" si="119"/>
        <v>1875889.9233296823</v>
      </c>
      <c r="S1004" s="187">
        <v>45898</v>
      </c>
      <c r="T1004" s="149"/>
      <c r="U1004" s="191"/>
      <c r="X1004" s="149">
        <f t="shared" si="120"/>
        <v>6138</v>
      </c>
      <c r="Y1004" s="57">
        <f t="shared" si="121"/>
        <v>-86073.552163197892</v>
      </c>
      <c r="Z1004" s="193">
        <f t="shared" si="122"/>
        <v>-1869751.9233296823</v>
      </c>
    </row>
    <row r="1005" spans="14:26" x14ac:dyDescent="0.2">
      <c r="N1005" s="56">
        <v>1006</v>
      </c>
      <c r="O1005" s="191" t="str">
        <f t="shared" si="117"/>
        <v>NL200</v>
      </c>
      <c r="P1005" s="57">
        <f t="shared" si="118"/>
        <v>205.32128514056225</v>
      </c>
      <c r="Q1005" s="192">
        <f t="shared" si="123"/>
        <v>86278.873448338447</v>
      </c>
      <c r="R1005" s="149">
        <f t="shared" si="119"/>
        <v>1877756.4804673239</v>
      </c>
      <c r="S1005" s="187">
        <v>45899</v>
      </c>
      <c r="T1005" s="149"/>
      <c r="U1005" s="191"/>
      <c r="X1005" s="149">
        <f t="shared" si="120"/>
        <v>6138</v>
      </c>
      <c r="Y1005" s="57">
        <f t="shared" si="121"/>
        <v>-86278.873448338447</v>
      </c>
      <c r="Z1005" s="193">
        <f t="shared" si="122"/>
        <v>-1871618.4804673239</v>
      </c>
    </row>
    <row r="1006" spans="14:26" x14ac:dyDescent="0.2">
      <c r="N1006" s="56">
        <v>1007</v>
      </c>
      <c r="O1006" s="191" t="str">
        <f t="shared" si="117"/>
        <v>NL200</v>
      </c>
      <c r="P1006" s="57">
        <f t="shared" si="118"/>
        <v>205.32128514056225</v>
      </c>
      <c r="Q1006" s="192">
        <f t="shared" si="123"/>
        <v>86484.194733479002</v>
      </c>
      <c r="R1006" s="149">
        <f t="shared" si="119"/>
        <v>1879623.0376049653</v>
      </c>
      <c r="S1006" s="187">
        <v>45900</v>
      </c>
      <c r="T1006" s="149"/>
      <c r="U1006" s="191"/>
      <c r="X1006" s="149">
        <f t="shared" si="120"/>
        <v>6138</v>
      </c>
      <c r="Y1006" s="57">
        <f t="shared" si="121"/>
        <v>-86484.194733479002</v>
      </c>
      <c r="Z1006" s="193">
        <f t="shared" si="122"/>
        <v>-1873485.0376049653</v>
      </c>
    </row>
    <row r="1007" spans="14:26" x14ac:dyDescent="0.2">
      <c r="N1007" s="56">
        <v>1008</v>
      </c>
      <c r="O1007" s="191" t="str">
        <f t="shared" si="117"/>
        <v>NL200</v>
      </c>
      <c r="P1007" s="57">
        <f t="shared" si="118"/>
        <v>205.32128514056225</v>
      </c>
      <c r="Q1007" s="192">
        <f t="shared" si="123"/>
        <v>86689.516018619557</v>
      </c>
      <c r="R1007" s="149">
        <f t="shared" si="119"/>
        <v>1881489.5947426069</v>
      </c>
      <c r="S1007" s="187">
        <v>45901</v>
      </c>
      <c r="T1007" s="149"/>
      <c r="U1007" s="191"/>
      <c r="X1007" s="149">
        <f t="shared" si="120"/>
        <v>6138</v>
      </c>
      <c r="Y1007" s="57">
        <f t="shared" si="121"/>
        <v>-86689.516018619557</v>
      </c>
      <c r="Z1007" s="193">
        <f t="shared" si="122"/>
        <v>-1875351.5947426069</v>
      </c>
    </row>
    <row r="1008" spans="14:26" x14ac:dyDescent="0.2">
      <c r="N1008" s="56">
        <v>1009</v>
      </c>
      <c r="O1008" s="191" t="str">
        <f t="shared" si="117"/>
        <v>NL200</v>
      </c>
      <c r="P1008" s="57">
        <f t="shared" si="118"/>
        <v>205.32128514056225</v>
      </c>
      <c r="Q1008" s="192">
        <f t="shared" si="123"/>
        <v>86894.837303760112</v>
      </c>
      <c r="R1008" s="149">
        <f t="shared" si="119"/>
        <v>1883356.1518802482</v>
      </c>
      <c r="S1008" s="187">
        <v>45902</v>
      </c>
      <c r="T1008" s="149"/>
      <c r="U1008" s="191"/>
      <c r="X1008" s="149">
        <f t="shared" si="120"/>
        <v>6138</v>
      </c>
      <c r="Y1008" s="57">
        <f t="shared" si="121"/>
        <v>-86894.837303760112</v>
      </c>
      <c r="Z1008" s="193">
        <f t="shared" si="122"/>
        <v>-1877218.1518802482</v>
      </c>
    </row>
    <row r="1009" spans="14:26" x14ac:dyDescent="0.2">
      <c r="N1009" s="56">
        <v>1010</v>
      </c>
      <c r="O1009" s="191" t="str">
        <f t="shared" si="117"/>
        <v>NL200</v>
      </c>
      <c r="P1009" s="57">
        <f t="shared" si="118"/>
        <v>205.32128514056225</v>
      </c>
      <c r="Q1009" s="192">
        <f t="shared" si="123"/>
        <v>87100.158588900667</v>
      </c>
      <c r="R1009" s="149">
        <f t="shared" si="119"/>
        <v>1885222.7090178898</v>
      </c>
      <c r="S1009" s="187">
        <v>45903</v>
      </c>
      <c r="T1009" s="149"/>
      <c r="U1009" s="191"/>
      <c r="X1009" s="149">
        <f t="shared" si="120"/>
        <v>6138</v>
      </c>
      <c r="Y1009" s="57">
        <f t="shared" si="121"/>
        <v>-87100.158588900667</v>
      </c>
      <c r="Z1009" s="193">
        <f t="shared" si="122"/>
        <v>-1879084.7090178898</v>
      </c>
    </row>
    <row r="1010" spans="14:26" x14ac:dyDescent="0.2">
      <c r="N1010" s="56">
        <v>1011</v>
      </c>
      <c r="O1010" s="191" t="str">
        <f t="shared" si="117"/>
        <v>NL200</v>
      </c>
      <c r="P1010" s="57">
        <f t="shared" si="118"/>
        <v>205.32128514056225</v>
      </c>
      <c r="Q1010" s="192">
        <f t="shared" si="123"/>
        <v>87305.479874041223</v>
      </c>
      <c r="R1010" s="149">
        <f t="shared" si="119"/>
        <v>1887089.2661555312</v>
      </c>
      <c r="S1010" s="187">
        <v>45904</v>
      </c>
      <c r="T1010" s="149"/>
      <c r="U1010" s="191"/>
      <c r="X1010" s="149">
        <f t="shared" si="120"/>
        <v>6138</v>
      </c>
      <c r="Y1010" s="57">
        <f t="shared" si="121"/>
        <v>-87305.479874041223</v>
      </c>
      <c r="Z1010" s="193">
        <f t="shared" si="122"/>
        <v>-1880951.2661555312</v>
      </c>
    </row>
    <row r="1011" spans="14:26" x14ac:dyDescent="0.2">
      <c r="N1011" s="56">
        <v>1012</v>
      </c>
      <c r="O1011" s="191" t="str">
        <f t="shared" si="117"/>
        <v>NL200</v>
      </c>
      <c r="P1011" s="57">
        <f t="shared" si="118"/>
        <v>205.32128514056225</v>
      </c>
      <c r="Q1011" s="192">
        <f t="shared" si="123"/>
        <v>87510.801159181778</v>
      </c>
      <c r="R1011" s="149">
        <f t="shared" si="119"/>
        <v>1888955.8232931728</v>
      </c>
      <c r="S1011" s="187">
        <v>45905</v>
      </c>
      <c r="T1011" s="149"/>
      <c r="U1011" s="191"/>
      <c r="X1011" s="149">
        <f t="shared" si="120"/>
        <v>6138</v>
      </c>
      <c r="Y1011" s="57">
        <f t="shared" si="121"/>
        <v>-87510.801159181778</v>
      </c>
      <c r="Z1011" s="193">
        <f t="shared" si="122"/>
        <v>-1882817.8232931728</v>
      </c>
    </row>
    <row r="1012" spans="14:26" x14ac:dyDescent="0.2">
      <c r="N1012" s="56">
        <v>1013</v>
      </c>
      <c r="O1012" s="191" t="str">
        <f t="shared" si="117"/>
        <v>NL200</v>
      </c>
      <c r="P1012" s="57">
        <f t="shared" si="118"/>
        <v>205.32128514056225</v>
      </c>
      <c r="Q1012" s="192">
        <f t="shared" si="123"/>
        <v>87716.122444322333</v>
      </c>
      <c r="R1012" s="149">
        <f t="shared" si="119"/>
        <v>1890822.3804308141</v>
      </c>
      <c r="S1012" s="187">
        <v>45906</v>
      </c>
      <c r="T1012" s="149"/>
      <c r="U1012" s="191"/>
      <c r="X1012" s="149">
        <f t="shared" si="120"/>
        <v>6138</v>
      </c>
      <c r="Y1012" s="57">
        <f t="shared" si="121"/>
        <v>-87716.122444322333</v>
      </c>
      <c r="Z1012" s="193">
        <f t="shared" si="122"/>
        <v>-1884684.3804308141</v>
      </c>
    </row>
    <row r="1013" spans="14:26" x14ac:dyDescent="0.2">
      <c r="N1013" s="56">
        <v>1014</v>
      </c>
      <c r="O1013" s="191" t="str">
        <f t="shared" si="117"/>
        <v>NL200</v>
      </c>
      <c r="P1013" s="57">
        <f t="shared" si="118"/>
        <v>205.32128514056225</v>
      </c>
      <c r="Q1013" s="192">
        <f t="shared" si="123"/>
        <v>87921.443729462888</v>
      </c>
      <c r="R1013" s="149">
        <f t="shared" si="119"/>
        <v>1892688.9375684557</v>
      </c>
      <c r="S1013" s="187">
        <v>45907</v>
      </c>
      <c r="T1013" s="149"/>
      <c r="U1013" s="191"/>
      <c r="X1013" s="149">
        <f t="shared" si="120"/>
        <v>6138</v>
      </c>
      <c r="Y1013" s="57">
        <f t="shared" si="121"/>
        <v>-87921.443729462888</v>
      </c>
      <c r="Z1013" s="193">
        <f t="shared" si="122"/>
        <v>-1886550.9375684557</v>
      </c>
    </row>
    <row r="1014" spans="14:26" x14ac:dyDescent="0.2">
      <c r="N1014" s="56">
        <v>1015</v>
      </c>
      <c r="O1014" s="191" t="str">
        <f t="shared" si="117"/>
        <v>NL200</v>
      </c>
      <c r="P1014" s="57">
        <f t="shared" si="118"/>
        <v>205.32128514056225</v>
      </c>
      <c r="Q1014" s="192">
        <f t="shared" si="123"/>
        <v>88126.765014603443</v>
      </c>
      <c r="R1014" s="149">
        <f t="shared" si="119"/>
        <v>1894555.4947060971</v>
      </c>
      <c r="S1014" s="187">
        <v>45908</v>
      </c>
      <c r="T1014" s="149"/>
      <c r="U1014" s="191"/>
      <c r="X1014" s="149">
        <f t="shared" si="120"/>
        <v>6138</v>
      </c>
      <c r="Y1014" s="57">
        <f t="shared" si="121"/>
        <v>-88126.765014603443</v>
      </c>
      <c r="Z1014" s="193">
        <f t="shared" si="122"/>
        <v>-1888417.4947060971</v>
      </c>
    </row>
    <row r="1015" spans="14:26" x14ac:dyDescent="0.2">
      <c r="N1015" s="56">
        <v>1016</v>
      </c>
      <c r="O1015" s="191" t="str">
        <f t="shared" si="117"/>
        <v>NL200</v>
      </c>
      <c r="P1015" s="57">
        <f t="shared" si="118"/>
        <v>205.32128514056225</v>
      </c>
      <c r="Q1015" s="192">
        <f t="shared" si="123"/>
        <v>88332.086299743998</v>
      </c>
      <c r="R1015" s="149">
        <f t="shared" si="119"/>
        <v>1896422.0518437386</v>
      </c>
      <c r="S1015" s="187">
        <v>45909</v>
      </c>
      <c r="T1015" s="149"/>
      <c r="U1015" s="191"/>
      <c r="X1015" s="149">
        <f t="shared" si="120"/>
        <v>6138</v>
      </c>
      <c r="Y1015" s="57">
        <f t="shared" si="121"/>
        <v>-88332.086299743998</v>
      </c>
      <c r="Z1015" s="193">
        <f t="shared" si="122"/>
        <v>-1890284.0518437386</v>
      </c>
    </row>
    <row r="1016" spans="14:26" x14ac:dyDescent="0.2">
      <c r="N1016" s="56">
        <v>1017</v>
      </c>
      <c r="O1016" s="191" t="str">
        <f t="shared" si="117"/>
        <v>NL200</v>
      </c>
      <c r="P1016" s="57">
        <f t="shared" si="118"/>
        <v>205.32128514056225</v>
      </c>
      <c r="Q1016" s="192">
        <f t="shared" si="123"/>
        <v>88537.407584884553</v>
      </c>
      <c r="R1016" s="149">
        <f t="shared" si="119"/>
        <v>1898288.60898138</v>
      </c>
      <c r="S1016" s="187">
        <v>45910</v>
      </c>
      <c r="T1016" s="149"/>
      <c r="U1016" s="191"/>
      <c r="X1016" s="149">
        <f t="shared" si="120"/>
        <v>6138</v>
      </c>
      <c r="Y1016" s="57">
        <f t="shared" si="121"/>
        <v>-88537.407584884553</v>
      </c>
      <c r="Z1016" s="193">
        <f t="shared" si="122"/>
        <v>-1892150.60898138</v>
      </c>
    </row>
    <row r="1017" spans="14:26" x14ac:dyDescent="0.2">
      <c r="N1017" s="56">
        <v>1018</v>
      </c>
      <c r="O1017" s="191" t="str">
        <f t="shared" si="117"/>
        <v>NL200</v>
      </c>
      <c r="P1017" s="57">
        <f t="shared" si="118"/>
        <v>205.32128514056225</v>
      </c>
      <c r="Q1017" s="192">
        <f t="shared" si="123"/>
        <v>88742.728870025108</v>
      </c>
      <c r="R1017" s="149">
        <f t="shared" si="119"/>
        <v>1900155.1661190216</v>
      </c>
      <c r="S1017" s="187">
        <v>45911</v>
      </c>
      <c r="T1017" s="149"/>
      <c r="U1017" s="191"/>
      <c r="X1017" s="149">
        <f t="shared" si="120"/>
        <v>6138</v>
      </c>
      <c r="Y1017" s="57">
        <f t="shared" si="121"/>
        <v>-88742.728870025108</v>
      </c>
      <c r="Z1017" s="193">
        <f t="shared" si="122"/>
        <v>-1894017.1661190216</v>
      </c>
    </row>
    <row r="1018" spans="14:26" x14ac:dyDescent="0.2">
      <c r="N1018" s="56">
        <v>1019</v>
      </c>
      <c r="O1018" s="191" t="str">
        <f t="shared" si="117"/>
        <v>NL200</v>
      </c>
      <c r="P1018" s="57">
        <f t="shared" si="118"/>
        <v>205.32128514056225</v>
      </c>
      <c r="Q1018" s="192">
        <f t="shared" si="123"/>
        <v>88948.050155165663</v>
      </c>
      <c r="R1018" s="149">
        <f t="shared" si="119"/>
        <v>1902021.723256663</v>
      </c>
      <c r="S1018" s="187">
        <v>45912</v>
      </c>
      <c r="T1018" s="149"/>
      <c r="U1018" s="191"/>
      <c r="X1018" s="149">
        <f t="shared" si="120"/>
        <v>6138</v>
      </c>
      <c r="Y1018" s="57">
        <f t="shared" si="121"/>
        <v>-88948.050155165663</v>
      </c>
      <c r="Z1018" s="193">
        <f t="shared" si="122"/>
        <v>-1895883.723256663</v>
      </c>
    </row>
    <row r="1019" spans="14:26" x14ac:dyDescent="0.2">
      <c r="N1019" s="56">
        <v>1020</v>
      </c>
      <c r="O1019" s="191" t="str">
        <f t="shared" si="117"/>
        <v>NL200</v>
      </c>
      <c r="P1019" s="57">
        <f t="shared" si="118"/>
        <v>205.32128514056225</v>
      </c>
      <c r="Q1019" s="192">
        <f t="shared" si="123"/>
        <v>89153.371440306219</v>
      </c>
      <c r="R1019" s="149">
        <f t="shared" si="119"/>
        <v>1903888.2803943045</v>
      </c>
      <c r="S1019" s="187">
        <v>45913</v>
      </c>
      <c r="T1019" s="149"/>
      <c r="U1019" s="191"/>
      <c r="X1019" s="149">
        <f t="shared" si="120"/>
        <v>6138</v>
      </c>
      <c r="Y1019" s="57">
        <f t="shared" si="121"/>
        <v>-89153.371440306219</v>
      </c>
      <c r="Z1019" s="193">
        <f t="shared" si="122"/>
        <v>-1897750.2803943045</v>
      </c>
    </row>
    <row r="1020" spans="14:26" x14ac:dyDescent="0.2">
      <c r="N1020" s="56">
        <v>1021</v>
      </c>
      <c r="O1020" s="191" t="str">
        <f t="shared" si="117"/>
        <v>NL200</v>
      </c>
      <c r="P1020" s="57">
        <f t="shared" si="118"/>
        <v>205.32128514056225</v>
      </c>
      <c r="Q1020" s="192">
        <f t="shared" si="123"/>
        <v>89358.692725446774</v>
      </c>
      <c r="R1020" s="149">
        <f t="shared" si="119"/>
        <v>1905754.8375319459</v>
      </c>
      <c r="S1020" s="187">
        <v>45914</v>
      </c>
      <c r="T1020" s="149"/>
      <c r="U1020" s="191"/>
      <c r="X1020" s="149">
        <f t="shared" si="120"/>
        <v>6138</v>
      </c>
      <c r="Y1020" s="57">
        <f t="shared" si="121"/>
        <v>-89358.692725446774</v>
      </c>
      <c r="Z1020" s="193">
        <f t="shared" si="122"/>
        <v>-1899616.8375319459</v>
      </c>
    </row>
    <row r="1021" spans="14:26" x14ac:dyDescent="0.2">
      <c r="N1021" s="56">
        <v>1022</v>
      </c>
      <c r="O1021" s="191" t="str">
        <f t="shared" si="117"/>
        <v>NL200</v>
      </c>
      <c r="P1021" s="57">
        <f t="shared" si="118"/>
        <v>205.32128514056225</v>
      </c>
      <c r="Q1021" s="192">
        <f t="shared" si="123"/>
        <v>89564.014010587329</v>
      </c>
      <c r="R1021" s="149">
        <f t="shared" si="119"/>
        <v>1907621.3946695875</v>
      </c>
      <c r="S1021" s="187">
        <v>45915</v>
      </c>
      <c r="T1021" s="149"/>
      <c r="U1021" s="191"/>
      <c r="X1021" s="149">
        <f t="shared" si="120"/>
        <v>6138</v>
      </c>
      <c r="Y1021" s="57">
        <f t="shared" si="121"/>
        <v>-89564.014010587329</v>
      </c>
      <c r="Z1021" s="193">
        <f t="shared" si="122"/>
        <v>-1901483.3946695875</v>
      </c>
    </row>
    <row r="1022" spans="14:26" x14ac:dyDescent="0.2">
      <c r="N1022" s="56">
        <v>1023</v>
      </c>
      <c r="O1022" s="191" t="str">
        <f t="shared" si="117"/>
        <v>NL200</v>
      </c>
      <c r="P1022" s="57">
        <f t="shared" si="118"/>
        <v>205.32128514056225</v>
      </c>
      <c r="Q1022" s="192">
        <f t="shared" si="123"/>
        <v>89769.335295727884</v>
      </c>
      <c r="R1022" s="149">
        <f t="shared" si="119"/>
        <v>1909487.9518072288</v>
      </c>
      <c r="S1022" s="187">
        <v>45916</v>
      </c>
      <c r="T1022" s="149"/>
      <c r="U1022" s="191"/>
      <c r="X1022" s="149">
        <f t="shared" si="120"/>
        <v>6138</v>
      </c>
      <c r="Y1022" s="57">
        <f t="shared" si="121"/>
        <v>-89769.335295727884</v>
      </c>
      <c r="Z1022" s="193">
        <f t="shared" si="122"/>
        <v>-1903349.9518072288</v>
      </c>
    </row>
    <row r="1023" spans="14:26" x14ac:dyDescent="0.2">
      <c r="N1023" s="56">
        <v>1024</v>
      </c>
      <c r="O1023" s="191" t="str">
        <f t="shared" si="117"/>
        <v>NL200</v>
      </c>
      <c r="P1023" s="57">
        <f t="shared" si="118"/>
        <v>205.32128514056225</v>
      </c>
      <c r="Q1023" s="192">
        <f t="shared" si="123"/>
        <v>89974.656580868439</v>
      </c>
      <c r="R1023" s="149">
        <f t="shared" si="119"/>
        <v>1911354.5089448704</v>
      </c>
      <c r="S1023" s="187">
        <v>45917</v>
      </c>
      <c r="T1023" s="149"/>
      <c r="U1023" s="191"/>
      <c r="X1023" s="149">
        <f t="shared" si="120"/>
        <v>6138</v>
      </c>
      <c r="Y1023" s="57">
        <f t="shared" si="121"/>
        <v>-89974.656580868439</v>
      </c>
      <c r="Z1023" s="193">
        <f t="shared" si="122"/>
        <v>-1905216.5089448704</v>
      </c>
    </row>
    <row r="1024" spans="14:26" x14ac:dyDescent="0.2">
      <c r="N1024" s="56">
        <v>1025</v>
      </c>
      <c r="O1024" s="191" t="str">
        <f t="shared" ref="O1024:O1087" si="124">IF(N1024&lt;$K$3,$A$3,IF(AND(N1024&gt;$K$3,N1024&lt;$K$4),$A$4,IF(AND(N1024&gt;$K$4,N1024&lt;$K$5),$A$5,IF(AND(N1024&gt;$K$5,N1024&lt;$K$6),$A$6,IF(AND(N1024&gt;$K$6,N1024&lt;$K$7),$A$7,IF(AND(N1024&gt;$K$7,N1024&lt;$K$8),$A$8,IF(AND(N1024&gt;$K$8,N1024&lt;$K$9),$A$9)))))))</f>
        <v>NL200</v>
      </c>
      <c r="P1024" s="57">
        <f t="shared" si="118"/>
        <v>205.32128514056225</v>
      </c>
      <c r="Q1024" s="192">
        <f t="shared" si="123"/>
        <v>90179.977866008994</v>
      </c>
      <c r="R1024" s="149">
        <f t="shared" si="119"/>
        <v>1913221.066082512</v>
      </c>
      <c r="S1024" s="187">
        <v>45918</v>
      </c>
      <c r="T1024" s="149"/>
      <c r="U1024" s="191"/>
      <c r="X1024" s="149">
        <f t="shared" si="120"/>
        <v>6138</v>
      </c>
      <c r="Y1024" s="57">
        <f t="shared" si="121"/>
        <v>-90179.977866008994</v>
      </c>
      <c r="Z1024" s="193">
        <f t="shared" si="122"/>
        <v>-1907083.066082512</v>
      </c>
    </row>
    <row r="1025" spans="14:26" x14ac:dyDescent="0.2">
      <c r="N1025" s="56">
        <v>1026</v>
      </c>
      <c r="O1025" s="191" t="str">
        <f t="shared" si="124"/>
        <v>NL200</v>
      </c>
      <c r="P1025" s="57">
        <f t="shared" ref="P1025:P1088" si="125">VLOOKUP(O1025,$A$3:$L$9,12,0)</f>
        <v>205.32128514056225</v>
      </c>
      <c r="Q1025" s="192">
        <f t="shared" si="123"/>
        <v>90385.299151149549</v>
      </c>
      <c r="R1025" s="149">
        <f t="shared" si="119"/>
        <v>1915087.6232201534</v>
      </c>
      <c r="S1025" s="187">
        <v>45919</v>
      </c>
      <c r="T1025" s="149"/>
      <c r="U1025" s="191"/>
      <c r="X1025" s="149">
        <f t="shared" si="120"/>
        <v>6138</v>
      </c>
      <c r="Y1025" s="57">
        <f t="shared" si="121"/>
        <v>-90385.299151149549</v>
      </c>
      <c r="Z1025" s="193">
        <f t="shared" si="122"/>
        <v>-1908949.6232201534</v>
      </c>
    </row>
    <row r="1026" spans="14:26" x14ac:dyDescent="0.2">
      <c r="N1026" s="56">
        <v>1027</v>
      </c>
      <c r="O1026" s="191" t="str">
        <f t="shared" si="124"/>
        <v>NL200</v>
      </c>
      <c r="P1026" s="57">
        <f t="shared" si="125"/>
        <v>205.32128514056225</v>
      </c>
      <c r="Q1026" s="192">
        <f t="shared" si="123"/>
        <v>90590.620436290104</v>
      </c>
      <c r="R1026" s="149">
        <f t="shared" ref="R1026:R1089" si="126">$C$25*N1026</f>
        <v>1916954.180357795</v>
      </c>
      <c r="S1026" s="187">
        <v>45920</v>
      </c>
      <c r="T1026" s="149"/>
      <c r="U1026" s="191"/>
      <c r="X1026" s="149">
        <f t="shared" si="120"/>
        <v>6138</v>
      </c>
      <c r="Y1026" s="57">
        <f t="shared" si="121"/>
        <v>-90590.620436290104</v>
      </c>
      <c r="Z1026" s="193">
        <f t="shared" si="122"/>
        <v>-1910816.180357795</v>
      </c>
    </row>
    <row r="1027" spans="14:26" x14ac:dyDescent="0.2">
      <c r="N1027" s="56">
        <v>1028</v>
      </c>
      <c r="O1027" s="191" t="str">
        <f t="shared" si="124"/>
        <v>NL200</v>
      </c>
      <c r="P1027" s="57">
        <f t="shared" si="125"/>
        <v>205.32128514056225</v>
      </c>
      <c r="Q1027" s="192">
        <f t="shared" si="123"/>
        <v>90795.94172143066</v>
      </c>
      <c r="R1027" s="149">
        <f t="shared" si="126"/>
        <v>1918820.7374954363</v>
      </c>
      <c r="S1027" s="187">
        <v>45921</v>
      </c>
      <c r="T1027" s="149"/>
      <c r="U1027" s="191"/>
      <c r="X1027" s="149">
        <f t="shared" si="120"/>
        <v>6138</v>
      </c>
      <c r="Y1027" s="57">
        <f t="shared" si="121"/>
        <v>-90795.94172143066</v>
      </c>
      <c r="Z1027" s="193">
        <f t="shared" si="122"/>
        <v>-1912682.7374954363</v>
      </c>
    </row>
    <row r="1028" spans="14:26" x14ac:dyDescent="0.2">
      <c r="N1028" s="56">
        <v>1029</v>
      </c>
      <c r="O1028" s="191" t="str">
        <f t="shared" si="124"/>
        <v>NL200</v>
      </c>
      <c r="P1028" s="57">
        <f t="shared" si="125"/>
        <v>205.32128514056225</v>
      </c>
      <c r="Q1028" s="192">
        <f t="shared" si="123"/>
        <v>91001.263006571215</v>
      </c>
      <c r="R1028" s="149">
        <f t="shared" si="126"/>
        <v>1920687.2946330779</v>
      </c>
      <c r="S1028" s="187">
        <v>45922</v>
      </c>
      <c r="T1028" s="149"/>
      <c r="U1028" s="191"/>
      <c r="X1028" s="149">
        <f t="shared" si="120"/>
        <v>6138</v>
      </c>
      <c r="Y1028" s="57">
        <f t="shared" si="121"/>
        <v>-91001.263006571215</v>
      </c>
      <c r="Z1028" s="193">
        <f t="shared" si="122"/>
        <v>-1914549.2946330779</v>
      </c>
    </row>
    <row r="1029" spans="14:26" x14ac:dyDescent="0.2">
      <c r="N1029" s="56">
        <v>1030</v>
      </c>
      <c r="O1029" s="191" t="str">
        <f t="shared" si="124"/>
        <v>NL200</v>
      </c>
      <c r="P1029" s="57">
        <f t="shared" si="125"/>
        <v>205.32128514056225</v>
      </c>
      <c r="Q1029" s="192">
        <f t="shared" si="123"/>
        <v>91206.58429171177</v>
      </c>
      <c r="R1029" s="149">
        <f t="shared" si="126"/>
        <v>1922553.8517707193</v>
      </c>
      <c r="S1029" s="187">
        <v>45923</v>
      </c>
      <c r="T1029" s="149"/>
      <c r="U1029" s="191"/>
      <c r="X1029" s="149">
        <f t="shared" si="120"/>
        <v>6138</v>
      </c>
      <c r="Y1029" s="57">
        <f t="shared" si="121"/>
        <v>-91206.58429171177</v>
      </c>
      <c r="Z1029" s="193">
        <f t="shared" si="122"/>
        <v>-1916415.8517707193</v>
      </c>
    </row>
    <row r="1030" spans="14:26" x14ac:dyDescent="0.2">
      <c r="N1030" s="56">
        <v>1031</v>
      </c>
      <c r="O1030" s="191" t="str">
        <f t="shared" si="124"/>
        <v>NL200</v>
      </c>
      <c r="P1030" s="57">
        <f t="shared" si="125"/>
        <v>205.32128514056225</v>
      </c>
      <c r="Q1030" s="192">
        <f t="shared" si="123"/>
        <v>91411.905576852325</v>
      </c>
      <c r="R1030" s="149">
        <f t="shared" si="126"/>
        <v>1924420.4089083609</v>
      </c>
      <c r="S1030" s="187">
        <v>45924</v>
      </c>
      <c r="T1030" s="149"/>
      <c r="U1030" s="191"/>
      <c r="X1030" s="149">
        <f t="shared" si="120"/>
        <v>6138</v>
      </c>
      <c r="Y1030" s="57">
        <f t="shared" si="121"/>
        <v>-91411.905576852325</v>
      </c>
      <c r="Z1030" s="193">
        <f t="shared" si="122"/>
        <v>-1918282.4089083609</v>
      </c>
    </row>
    <row r="1031" spans="14:26" x14ac:dyDescent="0.2">
      <c r="N1031" s="56">
        <v>1032</v>
      </c>
      <c r="O1031" s="191" t="str">
        <f t="shared" si="124"/>
        <v>NL200</v>
      </c>
      <c r="P1031" s="57">
        <f t="shared" si="125"/>
        <v>205.32128514056225</v>
      </c>
      <c r="Q1031" s="192">
        <f t="shared" si="123"/>
        <v>91617.22686199288</v>
      </c>
      <c r="R1031" s="149">
        <f t="shared" si="126"/>
        <v>1926286.9660460022</v>
      </c>
      <c r="S1031" s="187">
        <v>45925</v>
      </c>
      <c r="T1031" s="149"/>
      <c r="U1031" s="191"/>
      <c r="X1031" s="149">
        <f t="shared" si="120"/>
        <v>6138</v>
      </c>
      <c r="Y1031" s="57">
        <f t="shared" si="121"/>
        <v>-91617.22686199288</v>
      </c>
      <c r="Z1031" s="193">
        <f t="shared" si="122"/>
        <v>-1920148.9660460022</v>
      </c>
    </row>
    <row r="1032" spans="14:26" x14ac:dyDescent="0.2">
      <c r="N1032" s="56">
        <v>1033</v>
      </c>
      <c r="O1032" s="191" t="str">
        <f t="shared" si="124"/>
        <v>NL200</v>
      </c>
      <c r="P1032" s="57">
        <f t="shared" si="125"/>
        <v>205.32128514056225</v>
      </c>
      <c r="Q1032" s="192">
        <f t="shared" si="123"/>
        <v>91822.548147133435</v>
      </c>
      <c r="R1032" s="149">
        <f t="shared" si="126"/>
        <v>1928153.5231836438</v>
      </c>
      <c r="S1032" s="187">
        <v>45926</v>
      </c>
      <c r="T1032" s="149"/>
      <c r="U1032" s="191"/>
      <c r="X1032" s="149">
        <f t="shared" si="120"/>
        <v>6138</v>
      </c>
      <c r="Y1032" s="57">
        <f t="shared" si="121"/>
        <v>-91822.548147133435</v>
      </c>
      <c r="Z1032" s="193">
        <f t="shared" si="122"/>
        <v>-1922015.5231836438</v>
      </c>
    </row>
    <row r="1033" spans="14:26" x14ac:dyDescent="0.2">
      <c r="N1033" s="56">
        <v>1034</v>
      </c>
      <c r="O1033" s="191" t="str">
        <f t="shared" si="124"/>
        <v>NL200</v>
      </c>
      <c r="P1033" s="57">
        <f t="shared" si="125"/>
        <v>205.32128514056225</v>
      </c>
      <c r="Q1033" s="192">
        <f t="shared" si="123"/>
        <v>92027.86943227399</v>
      </c>
      <c r="R1033" s="149">
        <f t="shared" si="126"/>
        <v>1930020.0803212852</v>
      </c>
      <c r="S1033" s="187">
        <v>45927</v>
      </c>
      <c r="T1033" s="149"/>
      <c r="U1033" s="191"/>
      <c r="X1033" s="149">
        <f t="shared" si="120"/>
        <v>6138</v>
      </c>
      <c r="Y1033" s="57">
        <f t="shared" si="121"/>
        <v>-92027.86943227399</v>
      </c>
      <c r="Z1033" s="193">
        <f t="shared" si="122"/>
        <v>-1923882.0803212852</v>
      </c>
    </row>
    <row r="1034" spans="14:26" x14ac:dyDescent="0.2">
      <c r="N1034" s="56">
        <v>1035</v>
      </c>
      <c r="O1034" s="191" t="str">
        <f t="shared" si="124"/>
        <v>NL200</v>
      </c>
      <c r="P1034" s="57">
        <f t="shared" si="125"/>
        <v>205.32128514056225</v>
      </c>
      <c r="Q1034" s="192">
        <f t="shared" si="123"/>
        <v>92233.190717414545</v>
      </c>
      <c r="R1034" s="149">
        <f t="shared" si="126"/>
        <v>1931886.6374589268</v>
      </c>
      <c r="S1034" s="187">
        <v>45928</v>
      </c>
      <c r="T1034" s="149"/>
      <c r="U1034" s="191"/>
      <c r="X1034" s="149">
        <f t="shared" si="120"/>
        <v>6138</v>
      </c>
      <c r="Y1034" s="57">
        <f t="shared" si="121"/>
        <v>-92233.190717414545</v>
      </c>
      <c r="Z1034" s="193">
        <f t="shared" si="122"/>
        <v>-1925748.6374589268</v>
      </c>
    </row>
    <row r="1035" spans="14:26" x14ac:dyDescent="0.2">
      <c r="N1035" s="56">
        <v>1036</v>
      </c>
      <c r="O1035" s="191" t="str">
        <f t="shared" si="124"/>
        <v>NL200</v>
      </c>
      <c r="P1035" s="57">
        <f t="shared" si="125"/>
        <v>205.32128514056225</v>
      </c>
      <c r="Q1035" s="192">
        <f t="shared" si="123"/>
        <v>92438.5120025551</v>
      </c>
      <c r="R1035" s="149">
        <f t="shared" si="126"/>
        <v>1933753.1945965681</v>
      </c>
      <c r="S1035" s="187">
        <v>45929</v>
      </c>
      <c r="T1035" s="149"/>
      <c r="U1035" s="191"/>
      <c r="X1035" s="149">
        <f t="shared" ref="X1035:X1098" si="127">X1034+W1035</f>
        <v>6138</v>
      </c>
      <c r="Y1035" s="57">
        <f t="shared" ref="Y1035:Y1098" si="128">V1035-Q1035</f>
        <v>-92438.5120025551</v>
      </c>
      <c r="Z1035" s="193">
        <f t="shared" ref="Z1035:Z1098" si="129">X1035-R1035</f>
        <v>-1927615.1945965681</v>
      </c>
    </row>
    <row r="1036" spans="14:26" x14ac:dyDescent="0.2">
      <c r="N1036" s="56">
        <v>1037</v>
      </c>
      <c r="O1036" s="191" t="str">
        <f t="shared" si="124"/>
        <v>NL200</v>
      </c>
      <c r="P1036" s="57">
        <f t="shared" si="125"/>
        <v>205.32128514056225</v>
      </c>
      <c r="Q1036" s="192">
        <f t="shared" si="123"/>
        <v>92643.833287695656</v>
      </c>
      <c r="R1036" s="149">
        <f t="shared" si="126"/>
        <v>1935619.7517342097</v>
      </c>
      <c r="S1036" s="187">
        <v>45930</v>
      </c>
      <c r="T1036" s="149"/>
      <c r="U1036" s="191"/>
      <c r="X1036" s="149">
        <f t="shared" si="127"/>
        <v>6138</v>
      </c>
      <c r="Y1036" s="57">
        <f t="shared" si="128"/>
        <v>-92643.833287695656</v>
      </c>
      <c r="Z1036" s="193">
        <f t="shared" si="129"/>
        <v>-1929481.7517342097</v>
      </c>
    </row>
    <row r="1037" spans="14:26" x14ac:dyDescent="0.2">
      <c r="N1037" s="56">
        <v>1038</v>
      </c>
      <c r="O1037" s="191" t="str">
        <f t="shared" si="124"/>
        <v>NL200</v>
      </c>
      <c r="P1037" s="57">
        <f t="shared" si="125"/>
        <v>205.32128514056225</v>
      </c>
      <c r="Q1037" s="192">
        <f t="shared" si="123"/>
        <v>92849.154572836211</v>
      </c>
      <c r="R1037" s="149">
        <f t="shared" si="126"/>
        <v>1937486.3088718511</v>
      </c>
      <c r="S1037" s="187">
        <v>45931</v>
      </c>
      <c r="T1037" s="149"/>
      <c r="U1037" s="191"/>
      <c r="X1037" s="149">
        <f t="shared" si="127"/>
        <v>6138</v>
      </c>
      <c r="Y1037" s="57">
        <f t="shared" si="128"/>
        <v>-92849.154572836211</v>
      </c>
      <c r="Z1037" s="193">
        <f t="shared" si="129"/>
        <v>-1931348.3088718511</v>
      </c>
    </row>
    <row r="1038" spans="14:26" x14ac:dyDescent="0.2">
      <c r="N1038" s="56">
        <v>1039</v>
      </c>
      <c r="O1038" s="191" t="str">
        <f t="shared" si="124"/>
        <v>NL200</v>
      </c>
      <c r="P1038" s="57">
        <f t="shared" si="125"/>
        <v>205.32128514056225</v>
      </c>
      <c r="Q1038" s="192">
        <f t="shared" si="123"/>
        <v>93054.475857976766</v>
      </c>
      <c r="R1038" s="149">
        <f t="shared" si="126"/>
        <v>1939352.8660094927</v>
      </c>
      <c r="S1038" s="187">
        <v>45932</v>
      </c>
      <c r="T1038" s="149"/>
      <c r="U1038" s="191"/>
      <c r="X1038" s="149">
        <f t="shared" si="127"/>
        <v>6138</v>
      </c>
      <c r="Y1038" s="57">
        <f t="shared" si="128"/>
        <v>-93054.475857976766</v>
      </c>
      <c r="Z1038" s="193">
        <f t="shared" si="129"/>
        <v>-1933214.8660094927</v>
      </c>
    </row>
    <row r="1039" spans="14:26" x14ac:dyDescent="0.2">
      <c r="N1039" s="56">
        <v>1040</v>
      </c>
      <c r="O1039" s="191" t="str">
        <f t="shared" si="124"/>
        <v>NL200</v>
      </c>
      <c r="P1039" s="57">
        <f t="shared" si="125"/>
        <v>205.32128514056225</v>
      </c>
      <c r="Q1039" s="192">
        <f t="shared" si="123"/>
        <v>93259.797143117321</v>
      </c>
      <c r="R1039" s="149">
        <f t="shared" si="126"/>
        <v>1941219.423147134</v>
      </c>
      <c r="S1039" s="187">
        <v>45933</v>
      </c>
      <c r="T1039" s="149"/>
      <c r="U1039" s="191"/>
      <c r="X1039" s="149">
        <f t="shared" si="127"/>
        <v>6138</v>
      </c>
      <c r="Y1039" s="57">
        <f t="shared" si="128"/>
        <v>-93259.797143117321</v>
      </c>
      <c r="Z1039" s="193">
        <f t="shared" si="129"/>
        <v>-1935081.423147134</v>
      </c>
    </row>
    <row r="1040" spans="14:26" x14ac:dyDescent="0.2">
      <c r="N1040" s="56">
        <v>1041</v>
      </c>
      <c r="O1040" s="191" t="str">
        <f t="shared" si="124"/>
        <v>NL200</v>
      </c>
      <c r="P1040" s="57">
        <f t="shared" si="125"/>
        <v>205.32128514056225</v>
      </c>
      <c r="Q1040" s="192">
        <f t="shared" si="123"/>
        <v>93465.118428257876</v>
      </c>
      <c r="R1040" s="149">
        <f t="shared" si="126"/>
        <v>1943085.9802847756</v>
      </c>
      <c r="S1040" s="187">
        <v>45934</v>
      </c>
      <c r="T1040" s="149"/>
      <c r="U1040" s="191"/>
      <c r="X1040" s="149">
        <f t="shared" si="127"/>
        <v>6138</v>
      </c>
      <c r="Y1040" s="57">
        <f t="shared" si="128"/>
        <v>-93465.118428257876</v>
      </c>
      <c r="Z1040" s="193">
        <f t="shared" si="129"/>
        <v>-1936947.9802847756</v>
      </c>
    </row>
    <row r="1041" spans="14:26" x14ac:dyDescent="0.2">
      <c r="N1041" s="56">
        <v>1042</v>
      </c>
      <c r="O1041" s="191" t="str">
        <f t="shared" si="124"/>
        <v>NL200</v>
      </c>
      <c r="P1041" s="57">
        <f t="shared" si="125"/>
        <v>205.32128514056225</v>
      </c>
      <c r="Q1041" s="192">
        <f t="shared" si="123"/>
        <v>93670.439713398431</v>
      </c>
      <c r="R1041" s="149">
        <f t="shared" si="126"/>
        <v>1944952.537422417</v>
      </c>
      <c r="S1041" s="187">
        <v>45935</v>
      </c>
      <c r="T1041" s="149"/>
      <c r="U1041" s="191"/>
      <c r="X1041" s="149">
        <f t="shared" si="127"/>
        <v>6138</v>
      </c>
      <c r="Y1041" s="57">
        <f t="shared" si="128"/>
        <v>-93670.439713398431</v>
      </c>
      <c r="Z1041" s="193">
        <f t="shared" si="129"/>
        <v>-1938814.537422417</v>
      </c>
    </row>
    <row r="1042" spans="14:26" x14ac:dyDescent="0.2">
      <c r="N1042" s="56">
        <v>1043</v>
      </c>
      <c r="O1042" s="191" t="str">
        <f t="shared" si="124"/>
        <v>NL200</v>
      </c>
      <c r="P1042" s="57">
        <f t="shared" si="125"/>
        <v>205.32128514056225</v>
      </c>
      <c r="Q1042" s="192">
        <f t="shared" si="123"/>
        <v>93875.760998538986</v>
      </c>
      <c r="R1042" s="149">
        <f t="shared" si="126"/>
        <v>1946819.0945600586</v>
      </c>
      <c r="S1042" s="187">
        <v>45936</v>
      </c>
      <c r="T1042" s="149"/>
      <c r="U1042" s="191"/>
      <c r="X1042" s="149">
        <f t="shared" si="127"/>
        <v>6138</v>
      </c>
      <c r="Y1042" s="57">
        <f t="shared" si="128"/>
        <v>-93875.760998538986</v>
      </c>
      <c r="Z1042" s="193">
        <f t="shared" si="129"/>
        <v>-1940681.0945600586</v>
      </c>
    </row>
    <row r="1043" spans="14:26" x14ac:dyDescent="0.2">
      <c r="N1043" s="56">
        <v>1044</v>
      </c>
      <c r="O1043" s="191" t="str">
        <f t="shared" si="124"/>
        <v>NL200</v>
      </c>
      <c r="P1043" s="57">
        <f t="shared" si="125"/>
        <v>205.32128514056225</v>
      </c>
      <c r="Q1043" s="192">
        <f t="shared" ref="Q1043:Q1106" si="130">Q1042+P1043</f>
        <v>94081.082283679541</v>
      </c>
      <c r="R1043" s="149">
        <f t="shared" si="126"/>
        <v>1948685.6516976999</v>
      </c>
      <c r="S1043" s="187">
        <v>45937</v>
      </c>
      <c r="T1043" s="149"/>
      <c r="U1043" s="191"/>
      <c r="X1043" s="149">
        <f t="shared" si="127"/>
        <v>6138</v>
      </c>
      <c r="Y1043" s="57">
        <f t="shared" si="128"/>
        <v>-94081.082283679541</v>
      </c>
      <c r="Z1043" s="193">
        <f t="shared" si="129"/>
        <v>-1942547.6516976999</v>
      </c>
    </row>
    <row r="1044" spans="14:26" x14ac:dyDescent="0.2">
      <c r="N1044" s="56">
        <v>1045</v>
      </c>
      <c r="O1044" s="191" t="str">
        <f t="shared" si="124"/>
        <v>NL200</v>
      </c>
      <c r="P1044" s="57">
        <f t="shared" si="125"/>
        <v>205.32128514056225</v>
      </c>
      <c r="Q1044" s="192">
        <f t="shared" si="130"/>
        <v>94286.403568820097</v>
      </c>
      <c r="R1044" s="149">
        <f t="shared" si="126"/>
        <v>1950552.2088353415</v>
      </c>
      <c r="S1044" s="187">
        <v>45938</v>
      </c>
      <c r="T1044" s="149"/>
      <c r="U1044" s="191"/>
      <c r="X1044" s="149">
        <f t="shared" si="127"/>
        <v>6138</v>
      </c>
      <c r="Y1044" s="57">
        <f t="shared" si="128"/>
        <v>-94286.403568820097</v>
      </c>
      <c r="Z1044" s="193">
        <f t="shared" si="129"/>
        <v>-1944414.2088353415</v>
      </c>
    </row>
    <row r="1045" spans="14:26" x14ac:dyDescent="0.2">
      <c r="N1045" s="56">
        <v>1046</v>
      </c>
      <c r="O1045" s="191" t="str">
        <f t="shared" si="124"/>
        <v>NL200</v>
      </c>
      <c r="P1045" s="57">
        <f t="shared" si="125"/>
        <v>205.32128514056225</v>
      </c>
      <c r="Q1045" s="192">
        <f t="shared" si="130"/>
        <v>94491.724853960652</v>
      </c>
      <c r="R1045" s="149">
        <f t="shared" si="126"/>
        <v>1952418.7659729829</v>
      </c>
      <c r="S1045" s="187">
        <v>45939</v>
      </c>
      <c r="T1045" s="149"/>
      <c r="U1045" s="191"/>
      <c r="X1045" s="149">
        <f t="shared" si="127"/>
        <v>6138</v>
      </c>
      <c r="Y1045" s="57">
        <f t="shared" si="128"/>
        <v>-94491.724853960652</v>
      </c>
      <c r="Z1045" s="193">
        <f t="shared" si="129"/>
        <v>-1946280.7659729829</v>
      </c>
    </row>
    <row r="1046" spans="14:26" x14ac:dyDescent="0.2">
      <c r="N1046" s="56">
        <v>1047</v>
      </c>
      <c r="O1046" s="191" t="str">
        <f t="shared" si="124"/>
        <v>NL200</v>
      </c>
      <c r="P1046" s="57">
        <f t="shared" si="125"/>
        <v>205.32128514056225</v>
      </c>
      <c r="Q1046" s="192">
        <f t="shared" si="130"/>
        <v>94697.046139101207</v>
      </c>
      <c r="R1046" s="149">
        <f t="shared" si="126"/>
        <v>1954285.3231106244</v>
      </c>
      <c r="S1046" s="187">
        <v>45940</v>
      </c>
      <c r="T1046" s="149"/>
      <c r="U1046" s="191"/>
      <c r="X1046" s="149">
        <f t="shared" si="127"/>
        <v>6138</v>
      </c>
      <c r="Y1046" s="57">
        <f t="shared" si="128"/>
        <v>-94697.046139101207</v>
      </c>
      <c r="Z1046" s="193">
        <f t="shared" si="129"/>
        <v>-1948147.3231106244</v>
      </c>
    </row>
    <row r="1047" spans="14:26" x14ac:dyDescent="0.2">
      <c r="N1047" s="56">
        <v>1048</v>
      </c>
      <c r="O1047" s="191" t="str">
        <f t="shared" si="124"/>
        <v>NL200</v>
      </c>
      <c r="P1047" s="57">
        <f t="shared" si="125"/>
        <v>205.32128514056225</v>
      </c>
      <c r="Q1047" s="192">
        <f t="shared" si="130"/>
        <v>94902.367424241762</v>
      </c>
      <c r="R1047" s="149">
        <f t="shared" si="126"/>
        <v>1956151.8802482658</v>
      </c>
      <c r="S1047" s="187">
        <v>45941</v>
      </c>
      <c r="T1047" s="149"/>
      <c r="U1047" s="191"/>
      <c r="X1047" s="149">
        <f t="shared" si="127"/>
        <v>6138</v>
      </c>
      <c r="Y1047" s="57">
        <f t="shared" si="128"/>
        <v>-94902.367424241762</v>
      </c>
      <c r="Z1047" s="193">
        <f t="shared" si="129"/>
        <v>-1950013.8802482658</v>
      </c>
    </row>
    <row r="1048" spans="14:26" x14ac:dyDescent="0.2">
      <c r="N1048" s="56">
        <v>1049</v>
      </c>
      <c r="O1048" s="191" t="str">
        <f t="shared" si="124"/>
        <v>NL200</v>
      </c>
      <c r="P1048" s="57">
        <f t="shared" si="125"/>
        <v>205.32128514056225</v>
      </c>
      <c r="Q1048" s="192">
        <f t="shared" si="130"/>
        <v>95107.688709382317</v>
      </c>
      <c r="R1048" s="149">
        <f t="shared" si="126"/>
        <v>1958018.4373859074</v>
      </c>
      <c r="S1048" s="187">
        <v>45942</v>
      </c>
      <c r="T1048" s="149"/>
      <c r="U1048" s="191"/>
      <c r="X1048" s="149">
        <f t="shared" si="127"/>
        <v>6138</v>
      </c>
      <c r="Y1048" s="57">
        <f t="shared" si="128"/>
        <v>-95107.688709382317</v>
      </c>
      <c r="Z1048" s="193">
        <f t="shared" si="129"/>
        <v>-1951880.4373859074</v>
      </c>
    </row>
    <row r="1049" spans="14:26" x14ac:dyDescent="0.2">
      <c r="N1049" s="56">
        <v>1050</v>
      </c>
      <c r="O1049" s="191" t="str">
        <f t="shared" si="124"/>
        <v>NL200</v>
      </c>
      <c r="P1049" s="57">
        <f t="shared" si="125"/>
        <v>205.32128514056225</v>
      </c>
      <c r="Q1049" s="192">
        <f t="shared" si="130"/>
        <v>95313.009994522872</v>
      </c>
      <c r="R1049" s="149">
        <f t="shared" si="126"/>
        <v>1959884.9945235488</v>
      </c>
      <c r="S1049" s="187">
        <v>45943</v>
      </c>
      <c r="T1049" s="149"/>
      <c r="U1049" s="191"/>
      <c r="X1049" s="149">
        <f t="shared" si="127"/>
        <v>6138</v>
      </c>
      <c r="Y1049" s="57">
        <f t="shared" si="128"/>
        <v>-95313.009994522872</v>
      </c>
      <c r="Z1049" s="193">
        <f t="shared" si="129"/>
        <v>-1953746.9945235488</v>
      </c>
    </row>
    <row r="1050" spans="14:26" x14ac:dyDescent="0.2">
      <c r="N1050" s="56">
        <v>1051</v>
      </c>
      <c r="O1050" s="191" t="str">
        <f t="shared" si="124"/>
        <v>NL200</v>
      </c>
      <c r="P1050" s="57">
        <f t="shared" si="125"/>
        <v>205.32128514056225</v>
      </c>
      <c r="Q1050" s="192">
        <f t="shared" si="130"/>
        <v>95518.331279663427</v>
      </c>
      <c r="R1050" s="149">
        <f t="shared" si="126"/>
        <v>1961751.5516611903</v>
      </c>
      <c r="S1050" s="187">
        <v>45944</v>
      </c>
      <c r="T1050" s="149"/>
      <c r="U1050" s="191"/>
      <c r="X1050" s="149">
        <f t="shared" si="127"/>
        <v>6138</v>
      </c>
      <c r="Y1050" s="57">
        <f t="shared" si="128"/>
        <v>-95518.331279663427</v>
      </c>
      <c r="Z1050" s="193">
        <f t="shared" si="129"/>
        <v>-1955613.5516611903</v>
      </c>
    </row>
    <row r="1051" spans="14:26" x14ac:dyDescent="0.2">
      <c r="N1051" s="56">
        <v>1052</v>
      </c>
      <c r="O1051" s="191" t="str">
        <f t="shared" si="124"/>
        <v>NL200</v>
      </c>
      <c r="P1051" s="57">
        <f t="shared" si="125"/>
        <v>205.32128514056225</v>
      </c>
      <c r="Q1051" s="192">
        <f t="shared" si="130"/>
        <v>95723.652564803982</v>
      </c>
      <c r="R1051" s="149">
        <f t="shared" si="126"/>
        <v>1963618.1087988317</v>
      </c>
      <c r="S1051" s="187">
        <v>45945</v>
      </c>
      <c r="T1051" s="149"/>
      <c r="U1051" s="191"/>
      <c r="X1051" s="149">
        <f t="shared" si="127"/>
        <v>6138</v>
      </c>
      <c r="Y1051" s="57">
        <f t="shared" si="128"/>
        <v>-95723.652564803982</v>
      </c>
      <c r="Z1051" s="193">
        <f t="shared" si="129"/>
        <v>-1957480.1087988317</v>
      </c>
    </row>
    <row r="1052" spans="14:26" x14ac:dyDescent="0.2">
      <c r="N1052" s="56">
        <v>1053</v>
      </c>
      <c r="O1052" s="191" t="str">
        <f t="shared" si="124"/>
        <v>NL200</v>
      </c>
      <c r="P1052" s="57">
        <f t="shared" si="125"/>
        <v>205.32128514056225</v>
      </c>
      <c r="Q1052" s="192">
        <f t="shared" si="130"/>
        <v>95928.973849944538</v>
      </c>
      <c r="R1052" s="149">
        <f t="shared" si="126"/>
        <v>1965484.6659364733</v>
      </c>
      <c r="S1052" s="187">
        <v>45946</v>
      </c>
      <c r="T1052" s="149"/>
      <c r="U1052" s="191"/>
      <c r="X1052" s="149">
        <f t="shared" si="127"/>
        <v>6138</v>
      </c>
      <c r="Y1052" s="57">
        <f t="shared" si="128"/>
        <v>-95928.973849944538</v>
      </c>
      <c r="Z1052" s="193">
        <f t="shared" si="129"/>
        <v>-1959346.6659364733</v>
      </c>
    </row>
    <row r="1053" spans="14:26" x14ac:dyDescent="0.2">
      <c r="N1053" s="56">
        <v>1054</v>
      </c>
      <c r="O1053" s="191" t="str">
        <f t="shared" si="124"/>
        <v>NL200</v>
      </c>
      <c r="P1053" s="57">
        <f t="shared" si="125"/>
        <v>205.32128514056225</v>
      </c>
      <c r="Q1053" s="192">
        <f t="shared" si="130"/>
        <v>96134.295135085093</v>
      </c>
      <c r="R1053" s="149">
        <f t="shared" si="126"/>
        <v>1967351.2230741146</v>
      </c>
      <c r="S1053" s="187">
        <v>45947</v>
      </c>
      <c r="T1053" s="149"/>
      <c r="U1053" s="191"/>
      <c r="X1053" s="149">
        <f t="shared" si="127"/>
        <v>6138</v>
      </c>
      <c r="Y1053" s="57">
        <f t="shared" si="128"/>
        <v>-96134.295135085093</v>
      </c>
      <c r="Z1053" s="193">
        <f t="shared" si="129"/>
        <v>-1961213.2230741146</v>
      </c>
    </row>
    <row r="1054" spans="14:26" x14ac:dyDescent="0.2">
      <c r="N1054" s="56">
        <v>1055</v>
      </c>
      <c r="O1054" s="191" t="str">
        <f t="shared" si="124"/>
        <v>NL200</v>
      </c>
      <c r="P1054" s="57">
        <f t="shared" si="125"/>
        <v>205.32128514056225</v>
      </c>
      <c r="Q1054" s="192">
        <f t="shared" si="130"/>
        <v>96339.616420225648</v>
      </c>
      <c r="R1054" s="149">
        <f t="shared" si="126"/>
        <v>1969217.7802117562</v>
      </c>
      <c r="S1054" s="187">
        <v>45948</v>
      </c>
      <c r="T1054" s="149"/>
      <c r="U1054" s="191"/>
      <c r="X1054" s="149">
        <f t="shared" si="127"/>
        <v>6138</v>
      </c>
      <c r="Y1054" s="57">
        <f t="shared" si="128"/>
        <v>-96339.616420225648</v>
      </c>
      <c r="Z1054" s="193">
        <f t="shared" si="129"/>
        <v>-1963079.7802117562</v>
      </c>
    </row>
    <row r="1055" spans="14:26" x14ac:dyDescent="0.2">
      <c r="N1055" s="56">
        <v>1056</v>
      </c>
      <c r="O1055" s="191" t="str">
        <f t="shared" si="124"/>
        <v>NL200</v>
      </c>
      <c r="P1055" s="57">
        <f t="shared" si="125"/>
        <v>205.32128514056225</v>
      </c>
      <c r="Q1055" s="192">
        <f t="shared" si="130"/>
        <v>96544.937705366203</v>
      </c>
      <c r="R1055" s="149">
        <f t="shared" si="126"/>
        <v>1971084.3373493976</v>
      </c>
      <c r="S1055" s="187">
        <v>45949</v>
      </c>
      <c r="T1055" s="149"/>
      <c r="U1055" s="191"/>
      <c r="X1055" s="149">
        <f t="shared" si="127"/>
        <v>6138</v>
      </c>
      <c r="Y1055" s="57">
        <f t="shared" si="128"/>
        <v>-96544.937705366203</v>
      </c>
      <c r="Z1055" s="193">
        <f t="shared" si="129"/>
        <v>-1964946.3373493976</v>
      </c>
    </row>
    <row r="1056" spans="14:26" x14ac:dyDescent="0.2">
      <c r="N1056" s="56">
        <v>1057</v>
      </c>
      <c r="O1056" s="191" t="str">
        <f t="shared" si="124"/>
        <v>NL200</v>
      </c>
      <c r="P1056" s="57">
        <f t="shared" si="125"/>
        <v>205.32128514056225</v>
      </c>
      <c r="Q1056" s="192">
        <f t="shared" si="130"/>
        <v>96750.258990506758</v>
      </c>
      <c r="R1056" s="149">
        <f t="shared" si="126"/>
        <v>1972950.8944870392</v>
      </c>
      <c r="S1056" s="187">
        <v>45950</v>
      </c>
      <c r="T1056" s="149"/>
      <c r="U1056" s="191"/>
      <c r="X1056" s="149">
        <f t="shared" si="127"/>
        <v>6138</v>
      </c>
      <c r="Y1056" s="57">
        <f t="shared" si="128"/>
        <v>-96750.258990506758</v>
      </c>
      <c r="Z1056" s="193">
        <f t="shared" si="129"/>
        <v>-1966812.8944870392</v>
      </c>
    </row>
    <row r="1057" spans="14:26" x14ac:dyDescent="0.2">
      <c r="N1057" s="56">
        <v>1058</v>
      </c>
      <c r="O1057" s="191" t="str">
        <f t="shared" si="124"/>
        <v>NL200</v>
      </c>
      <c r="P1057" s="57">
        <f t="shared" si="125"/>
        <v>205.32128514056225</v>
      </c>
      <c r="Q1057" s="192">
        <f t="shared" si="130"/>
        <v>96955.580275647313</v>
      </c>
      <c r="R1057" s="149">
        <f t="shared" si="126"/>
        <v>1974817.4516246805</v>
      </c>
      <c r="S1057" s="187">
        <v>45951</v>
      </c>
      <c r="T1057" s="149"/>
      <c r="U1057" s="191"/>
      <c r="X1057" s="149">
        <f t="shared" si="127"/>
        <v>6138</v>
      </c>
      <c r="Y1057" s="57">
        <f t="shared" si="128"/>
        <v>-96955.580275647313</v>
      </c>
      <c r="Z1057" s="193">
        <f t="shared" si="129"/>
        <v>-1968679.4516246805</v>
      </c>
    </row>
    <row r="1058" spans="14:26" x14ac:dyDescent="0.2">
      <c r="N1058" s="56">
        <v>1059</v>
      </c>
      <c r="O1058" s="191" t="str">
        <f t="shared" si="124"/>
        <v>NL200</v>
      </c>
      <c r="P1058" s="57">
        <f t="shared" si="125"/>
        <v>205.32128514056225</v>
      </c>
      <c r="Q1058" s="192">
        <f t="shared" si="130"/>
        <v>97160.901560787868</v>
      </c>
      <c r="R1058" s="149">
        <f t="shared" si="126"/>
        <v>1976684.0087623221</v>
      </c>
      <c r="S1058" s="187">
        <v>45952</v>
      </c>
      <c r="T1058" s="149"/>
      <c r="U1058" s="191"/>
      <c r="X1058" s="149">
        <f t="shared" si="127"/>
        <v>6138</v>
      </c>
      <c r="Y1058" s="57">
        <f t="shared" si="128"/>
        <v>-97160.901560787868</v>
      </c>
      <c r="Z1058" s="193">
        <f t="shared" si="129"/>
        <v>-1970546.0087623221</v>
      </c>
    </row>
    <row r="1059" spans="14:26" x14ac:dyDescent="0.2">
      <c r="N1059" s="56">
        <v>1060</v>
      </c>
      <c r="O1059" s="191" t="str">
        <f t="shared" si="124"/>
        <v>NL200</v>
      </c>
      <c r="P1059" s="57">
        <f t="shared" si="125"/>
        <v>205.32128514056225</v>
      </c>
      <c r="Q1059" s="192">
        <f t="shared" si="130"/>
        <v>97366.222845928423</v>
      </c>
      <c r="R1059" s="149">
        <f t="shared" si="126"/>
        <v>1978550.5658999635</v>
      </c>
      <c r="S1059" s="187">
        <v>45953</v>
      </c>
      <c r="T1059" s="149"/>
      <c r="U1059" s="191"/>
      <c r="X1059" s="149">
        <f t="shared" si="127"/>
        <v>6138</v>
      </c>
      <c r="Y1059" s="57">
        <f t="shared" si="128"/>
        <v>-97366.222845928423</v>
      </c>
      <c r="Z1059" s="193">
        <f t="shared" si="129"/>
        <v>-1972412.5658999635</v>
      </c>
    </row>
    <row r="1060" spans="14:26" x14ac:dyDescent="0.2">
      <c r="N1060" s="56">
        <v>1061</v>
      </c>
      <c r="O1060" s="191" t="str">
        <f t="shared" si="124"/>
        <v>NL200</v>
      </c>
      <c r="P1060" s="57">
        <f t="shared" si="125"/>
        <v>205.32128514056225</v>
      </c>
      <c r="Q1060" s="192">
        <f t="shared" si="130"/>
        <v>97571.544131068978</v>
      </c>
      <c r="R1060" s="149">
        <f t="shared" si="126"/>
        <v>1980417.1230376051</v>
      </c>
      <c r="S1060" s="187">
        <v>45954</v>
      </c>
      <c r="T1060" s="149"/>
      <c r="U1060" s="191"/>
      <c r="X1060" s="149">
        <f t="shared" si="127"/>
        <v>6138</v>
      </c>
      <c r="Y1060" s="57">
        <f t="shared" si="128"/>
        <v>-97571.544131068978</v>
      </c>
      <c r="Z1060" s="193">
        <f t="shared" si="129"/>
        <v>-1974279.1230376051</v>
      </c>
    </row>
    <row r="1061" spans="14:26" x14ac:dyDescent="0.2">
      <c r="N1061" s="56">
        <v>1062</v>
      </c>
      <c r="O1061" s="191" t="str">
        <f t="shared" si="124"/>
        <v>NL200</v>
      </c>
      <c r="P1061" s="57">
        <f t="shared" si="125"/>
        <v>205.32128514056225</v>
      </c>
      <c r="Q1061" s="192">
        <f t="shared" si="130"/>
        <v>97776.865416209534</v>
      </c>
      <c r="R1061" s="149">
        <f t="shared" si="126"/>
        <v>1982283.6801752464</v>
      </c>
      <c r="S1061" s="187">
        <v>45955</v>
      </c>
      <c r="T1061" s="149"/>
      <c r="U1061" s="191"/>
      <c r="X1061" s="149">
        <f t="shared" si="127"/>
        <v>6138</v>
      </c>
      <c r="Y1061" s="57">
        <f t="shared" si="128"/>
        <v>-97776.865416209534</v>
      </c>
      <c r="Z1061" s="193">
        <f t="shared" si="129"/>
        <v>-1976145.6801752464</v>
      </c>
    </row>
    <row r="1062" spans="14:26" x14ac:dyDescent="0.2">
      <c r="N1062" s="56">
        <v>1063</v>
      </c>
      <c r="O1062" s="191" t="str">
        <f t="shared" si="124"/>
        <v>NL200</v>
      </c>
      <c r="P1062" s="57">
        <f t="shared" si="125"/>
        <v>205.32128514056225</v>
      </c>
      <c r="Q1062" s="192">
        <f t="shared" si="130"/>
        <v>97982.186701350089</v>
      </c>
      <c r="R1062" s="149">
        <f t="shared" si="126"/>
        <v>1984150.237312888</v>
      </c>
      <c r="S1062" s="187">
        <v>45956</v>
      </c>
      <c r="T1062" s="149"/>
      <c r="U1062" s="191"/>
      <c r="X1062" s="149">
        <f t="shared" si="127"/>
        <v>6138</v>
      </c>
      <c r="Y1062" s="57">
        <f t="shared" si="128"/>
        <v>-97982.186701350089</v>
      </c>
      <c r="Z1062" s="193">
        <f t="shared" si="129"/>
        <v>-1978012.237312888</v>
      </c>
    </row>
    <row r="1063" spans="14:26" x14ac:dyDescent="0.2">
      <c r="N1063" s="56">
        <v>1064</v>
      </c>
      <c r="O1063" s="191" t="str">
        <f t="shared" si="124"/>
        <v>NL200</v>
      </c>
      <c r="P1063" s="57">
        <f t="shared" si="125"/>
        <v>205.32128514056225</v>
      </c>
      <c r="Q1063" s="192">
        <f t="shared" si="130"/>
        <v>98187.507986490644</v>
      </c>
      <c r="R1063" s="149">
        <f t="shared" si="126"/>
        <v>1986016.7944505294</v>
      </c>
      <c r="S1063" s="187">
        <v>45957</v>
      </c>
      <c r="T1063" s="149"/>
      <c r="U1063" s="191"/>
      <c r="X1063" s="149">
        <f t="shared" si="127"/>
        <v>6138</v>
      </c>
      <c r="Y1063" s="57">
        <f t="shared" si="128"/>
        <v>-98187.507986490644</v>
      </c>
      <c r="Z1063" s="193">
        <f t="shared" si="129"/>
        <v>-1979878.7944505294</v>
      </c>
    </row>
    <row r="1064" spans="14:26" x14ac:dyDescent="0.2">
      <c r="N1064" s="56">
        <v>1065</v>
      </c>
      <c r="O1064" s="191" t="str">
        <f t="shared" si="124"/>
        <v>NL200</v>
      </c>
      <c r="P1064" s="57">
        <f t="shared" si="125"/>
        <v>205.32128514056225</v>
      </c>
      <c r="Q1064" s="192">
        <f t="shared" si="130"/>
        <v>98392.829271631199</v>
      </c>
      <c r="R1064" s="149">
        <f t="shared" si="126"/>
        <v>1987883.351588171</v>
      </c>
      <c r="S1064" s="187">
        <v>45958</v>
      </c>
      <c r="T1064" s="149"/>
      <c r="U1064" s="191"/>
      <c r="X1064" s="149">
        <f t="shared" si="127"/>
        <v>6138</v>
      </c>
      <c r="Y1064" s="57">
        <f t="shared" si="128"/>
        <v>-98392.829271631199</v>
      </c>
      <c r="Z1064" s="193">
        <f t="shared" si="129"/>
        <v>-1981745.351588171</v>
      </c>
    </row>
    <row r="1065" spans="14:26" x14ac:dyDescent="0.2">
      <c r="N1065" s="56">
        <v>1066</v>
      </c>
      <c r="O1065" s="191" t="str">
        <f t="shared" si="124"/>
        <v>NL200</v>
      </c>
      <c r="P1065" s="57">
        <f t="shared" si="125"/>
        <v>205.32128514056225</v>
      </c>
      <c r="Q1065" s="192">
        <f t="shared" si="130"/>
        <v>98598.150556771754</v>
      </c>
      <c r="R1065" s="149">
        <f t="shared" si="126"/>
        <v>1989749.9087258123</v>
      </c>
      <c r="S1065" s="187">
        <v>45959</v>
      </c>
      <c r="T1065" s="149"/>
      <c r="U1065" s="191"/>
      <c r="X1065" s="149">
        <f t="shared" si="127"/>
        <v>6138</v>
      </c>
      <c r="Y1065" s="57">
        <f t="shared" si="128"/>
        <v>-98598.150556771754</v>
      </c>
      <c r="Z1065" s="193">
        <f t="shared" si="129"/>
        <v>-1983611.9087258123</v>
      </c>
    </row>
    <row r="1066" spans="14:26" x14ac:dyDescent="0.2">
      <c r="N1066" s="56">
        <v>1067</v>
      </c>
      <c r="O1066" s="191" t="str">
        <f t="shared" si="124"/>
        <v>NL200</v>
      </c>
      <c r="P1066" s="57">
        <f t="shared" si="125"/>
        <v>205.32128514056225</v>
      </c>
      <c r="Q1066" s="192">
        <f t="shared" si="130"/>
        <v>98803.471841912309</v>
      </c>
      <c r="R1066" s="149">
        <f t="shared" si="126"/>
        <v>1991616.4658634539</v>
      </c>
      <c r="S1066" s="187">
        <v>45960</v>
      </c>
      <c r="T1066" s="149"/>
      <c r="U1066" s="191"/>
      <c r="X1066" s="149">
        <f t="shared" si="127"/>
        <v>6138</v>
      </c>
      <c r="Y1066" s="57">
        <f t="shared" si="128"/>
        <v>-98803.471841912309</v>
      </c>
      <c r="Z1066" s="193">
        <f t="shared" si="129"/>
        <v>-1985478.4658634539</v>
      </c>
    </row>
    <row r="1067" spans="14:26" x14ac:dyDescent="0.2">
      <c r="N1067" s="56">
        <v>1068</v>
      </c>
      <c r="O1067" s="191" t="str">
        <f t="shared" si="124"/>
        <v>NL200</v>
      </c>
      <c r="P1067" s="57">
        <f t="shared" si="125"/>
        <v>205.32128514056225</v>
      </c>
      <c r="Q1067" s="192">
        <f t="shared" si="130"/>
        <v>99008.793127052864</v>
      </c>
      <c r="R1067" s="149">
        <f t="shared" si="126"/>
        <v>1993483.0230010953</v>
      </c>
      <c r="S1067" s="187">
        <v>45961</v>
      </c>
      <c r="T1067" s="149"/>
      <c r="U1067" s="191"/>
      <c r="X1067" s="149">
        <f t="shared" si="127"/>
        <v>6138</v>
      </c>
      <c r="Y1067" s="57">
        <f t="shared" si="128"/>
        <v>-99008.793127052864</v>
      </c>
      <c r="Z1067" s="193">
        <f t="shared" si="129"/>
        <v>-1987345.0230010953</v>
      </c>
    </row>
    <row r="1068" spans="14:26" x14ac:dyDescent="0.2">
      <c r="N1068" s="56">
        <v>1069</v>
      </c>
      <c r="O1068" s="191" t="str">
        <f t="shared" si="124"/>
        <v>NL200</v>
      </c>
      <c r="P1068" s="57">
        <f t="shared" si="125"/>
        <v>205.32128514056225</v>
      </c>
      <c r="Q1068" s="192">
        <f t="shared" si="130"/>
        <v>99214.114412193419</v>
      </c>
      <c r="R1068" s="149">
        <f t="shared" si="126"/>
        <v>1995349.5801387369</v>
      </c>
      <c r="S1068" s="187">
        <v>45962</v>
      </c>
      <c r="T1068" s="149"/>
      <c r="U1068" s="191"/>
      <c r="X1068" s="149">
        <f t="shared" si="127"/>
        <v>6138</v>
      </c>
      <c r="Y1068" s="57">
        <f t="shared" si="128"/>
        <v>-99214.114412193419</v>
      </c>
      <c r="Z1068" s="193">
        <f t="shared" si="129"/>
        <v>-1989211.5801387369</v>
      </c>
    </row>
    <row r="1069" spans="14:26" x14ac:dyDescent="0.2">
      <c r="N1069" s="56">
        <v>1070</v>
      </c>
      <c r="O1069" s="191" t="str">
        <f t="shared" si="124"/>
        <v>NL200</v>
      </c>
      <c r="P1069" s="57">
        <f t="shared" si="125"/>
        <v>205.32128514056225</v>
      </c>
      <c r="Q1069" s="192">
        <f t="shared" si="130"/>
        <v>99419.435697333975</v>
      </c>
      <c r="R1069" s="149">
        <f t="shared" si="126"/>
        <v>1997216.1372763782</v>
      </c>
      <c r="S1069" s="187">
        <v>45963</v>
      </c>
      <c r="T1069" s="149"/>
      <c r="U1069" s="191"/>
      <c r="X1069" s="149">
        <f t="shared" si="127"/>
        <v>6138</v>
      </c>
      <c r="Y1069" s="57">
        <f t="shared" si="128"/>
        <v>-99419.435697333975</v>
      </c>
      <c r="Z1069" s="193">
        <f t="shared" si="129"/>
        <v>-1991078.1372763782</v>
      </c>
    </row>
    <row r="1070" spans="14:26" x14ac:dyDescent="0.2">
      <c r="N1070" s="56">
        <v>1071</v>
      </c>
      <c r="O1070" s="191" t="str">
        <f t="shared" si="124"/>
        <v>NL200</v>
      </c>
      <c r="P1070" s="57">
        <f t="shared" si="125"/>
        <v>205.32128514056225</v>
      </c>
      <c r="Q1070" s="192">
        <f t="shared" si="130"/>
        <v>99624.75698247453</v>
      </c>
      <c r="R1070" s="149">
        <f t="shared" si="126"/>
        <v>1999082.6944140198</v>
      </c>
      <c r="S1070" s="187">
        <v>45964</v>
      </c>
      <c r="T1070" s="149"/>
      <c r="U1070" s="191"/>
      <c r="X1070" s="149">
        <f t="shared" si="127"/>
        <v>6138</v>
      </c>
      <c r="Y1070" s="57">
        <f t="shared" si="128"/>
        <v>-99624.75698247453</v>
      </c>
      <c r="Z1070" s="193">
        <f t="shared" si="129"/>
        <v>-1992944.6944140198</v>
      </c>
    </row>
    <row r="1071" spans="14:26" x14ac:dyDescent="0.2">
      <c r="N1071" s="56">
        <v>1072</v>
      </c>
      <c r="O1071" s="191" t="str">
        <f t="shared" si="124"/>
        <v>NL200</v>
      </c>
      <c r="P1071" s="57">
        <f t="shared" si="125"/>
        <v>205.32128514056225</v>
      </c>
      <c r="Q1071" s="192">
        <f t="shared" si="130"/>
        <v>99830.078267615085</v>
      </c>
      <c r="R1071" s="149">
        <f t="shared" si="126"/>
        <v>2000949.2515516612</v>
      </c>
      <c r="S1071" s="187">
        <v>45965</v>
      </c>
      <c r="T1071" s="149"/>
      <c r="U1071" s="191"/>
      <c r="X1071" s="149">
        <f t="shared" si="127"/>
        <v>6138</v>
      </c>
      <c r="Y1071" s="57">
        <f t="shared" si="128"/>
        <v>-99830.078267615085</v>
      </c>
      <c r="Z1071" s="193">
        <f t="shared" si="129"/>
        <v>-1994811.2515516612</v>
      </c>
    </row>
    <row r="1072" spans="14:26" x14ac:dyDescent="0.2">
      <c r="N1072" s="56">
        <v>1073</v>
      </c>
      <c r="O1072" s="191" t="str">
        <f t="shared" si="124"/>
        <v>NL200</v>
      </c>
      <c r="P1072" s="57">
        <f t="shared" si="125"/>
        <v>205.32128514056225</v>
      </c>
      <c r="Q1072" s="192">
        <f t="shared" si="130"/>
        <v>100035.39955275564</v>
      </c>
      <c r="R1072" s="149">
        <f t="shared" si="126"/>
        <v>2002815.8086893028</v>
      </c>
      <c r="S1072" s="187">
        <v>45966</v>
      </c>
      <c r="T1072" s="149"/>
      <c r="U1072" s="191"/>
      <c r="X1072" s="149">
        <f t="shared" si="127"/>
        <v>6138</v>
      </c>
      <c r="Y1072" s="57">
        <f t="shared" si="128"/>
        <v>-100035.39955275564</v>
      </c>
      <c r="Z1072" s="193">
        <f t="shared" si="129"/>
        <v>-1996677.8086893028</v>
      </c>
    </row>
    <row r="1073" spans="14:26" x14ac:dyDescent="0.2">
      <c r="N1073" s="56">
        <v>1074</v>
      </c>
      <c r="O1073" s="191" t="str">
        <f t="shared" si="124"/>
        <v>NL200</v>
      </c>
      <c r="P1073" s="57">
        <f t="shared" si="125"/>
        <v>205.32128514056225</v>
      </c>
      <c r="Q1073" s="192">
        <f t="shared" si="130"/>
        <v>100240.7208378962</v>
      </c>
      <c r="R1073" s="149">
        <f t="shared" si="126"/>
        <v>2004682.3658269441</v>
      </c>
      <c r="S1073" s="187">
        <v>45967</v>
      </c>
      <c r="T1073" s="149"/>
      <c r="U1073" s="191"/>
      <c r="X1073" s="149">
        <f t="shared" si="127"/>
        <v>6138</v>
      </c>
      <c r="Y1073" s="57">
        <f t="shared" si="128"/>
        <v>-100240.7208378962</v>
      </c>
      <c r="Z1073" s="193">
        <f t="shared" si="129"/>
        <v>-1998544.3658269441</v>
      </c>
    </row>
    <row r="1074" spans="14:26" x14ac:dyDescent="0.2">
      <c r="N1074" s="56">
        <v>1075</v>
      </c>
      <c r="O1074" s="191" t="str">
        <f t="shared" si="124"/>
        <v>NL200</v>
      </c>
      <c r="P1074" s="57">
        <f t="shared" si="125"/>
        <v>205.32128514056225</v>
      </c>
      <c r="Q1074" s="192">
        <f t="shared" si="130"/>
        <v>100446.04212303675</v>
      </c>
      <c r="R1074" s="149">
        <f t="shared" si="126"/>
        <v>2006548.9229645857</v>
      </c>
      <c r="S1074" s="187">
        <v>45968</v>
      </c>
      <c r="T1074" s="149"/>
      <c r="U1074" s="191"/>
      <c r="X1074" s="149">
        <f t="shared" si="127"/>
        <v>6138</v>
      </c>
      <c r="Y1074" s="57">
        <f t="shared" si="128"/>
        <v>-100446.04212303675</v>
      </c>
      <c r="Z1074" s="193">
        <f t="shared" si="129"/>
        <v>-2000410.9229645857</v>
      </c>
    </row>
    <row r="1075" spans="14:26" x14ac:dyDescent="0.2">
      <c r="N1075" s="56">
        <v>1076</v>
      </c>
      <c r="O1075" s="191" t="str">
        <f t="shared" si="124"/>
        <v>NL200</v>
      </c>
      <c r="P1075" s="57">
        <f t="shared" si="125"/>
        <v>205.32128514056225</v>
      </c>
      <c r="Q1075" s="192">
        <f t="shared" si="130"/>
        <v>100651.36340817731</v>
      </c>
      <c r="R1075" s="149">
        <f t="shared" si="126"/>
        <v>2008415.4801022271</v>
      </c>
      <c r="S1075" s="187">
        <v>45969</v>
      </c>
      <c r="T1075" s="149"/>
      <c r="U1075" s="191"/>
      <c r="X1075" s="149">
        <f t="shared" si="127"/>
        <v>6138</v>
      </c>
      <c r="Y1075" s="57">
        <f t="shared" si="128"/>
        <v>-100651.36340817731</v>
      </c>
      <c r="Z1075" s="193">
        <f t="shared" si="129"/>
        <v>-2002277.4801022271</v>
      </c>
    </row>
    <row r="1076" spans="14:26" x14ac:dyDescent="0.2">
      <c r="N1076" s="56">
        <v>1077</v>
      </c>
      <c r="O1076" s="191" t="str">
        <f t="shared" si="124"/>
        <v>NL200</v>
      </c>
      <c r="P1076" s="57">
        <f t="shared" si="125"/>
        <v>205.32128514056225</v>
      </c>
      <c r="Q1076" s="192">
        <f t="shared" si="130"/>
        <v>100856.68469331786</v>
      </c>
      <c r="R1076" s="149">
        <f t="shared" si="126"/>
        <v>2010282.0372398687</v>
      </c>
      <c r="S1076" s="187">
        <v>45970</v>
      </c>
      <c r="T1076" s="149"/>
      <c r="U1076" s="191"/>
      <c r="X1076" s="149">
        <f t="shared" si="127"/>
        <v>6138</v>
      </c>
      <c r="Y1076" s="57">
        <f t="shared" si="128"/>
        <v>-100856.68469331786</v>
      </c>
      <c r="Z1076" s="193">
        <f t="shared" si="129"/>
        <v>-2004144.0372398687</v>
      </c>
    </row>
    <row r="1077" spans="14:26" x14ac:dyDescent="0.2">
      <c r="N1077" s="56">
        <v>1078</v>
      </c>
      <c r="O1077" s="191" t="str">
        <f t="shared" si="124"/>
        <v>NL200</v>
      </c>
      <c r="P1077" s="57">
        <f t="shared" si="125"/>
        <v>205.32128514056225</v>
      </c>
      <c r="Q1077" s="192">
        <f t="shared" si="130"/>
        <v>101062.00597845842</v>
      </c>
      <c r="R1077" s="149">
        <f t="shared" si="126"/>
        <v>2012148.59437751</v>
      </c>
      <c r="S1077" s="187">
        <v>45971</v>
      </c>
      <c r="T1077" s="149"/>
      <c r="U1077" s="191"/>
      <c r="X1077" s="149">
        <f t="shared" si="127"/>
        <v>6138</v>
      </c>
      <c r="Y1077" s="57">
        <f t="shared" si="128"/>
        <v>-101062.00597845842</v>
      </c>
      <c r="Z1077" s="193">
        <f t="shared" si="129"/>
        <v>-2006010.59437751</v>
      </c>
    </row>
    <row r="1078" spans="14:26" x14ac:dyDescent="0.2">
      <c r="N1078" s="56">
        <v>1079</v>
      </c>
      <c r="O1078" s="191" t="str">
        <f t="shared" si="124"/>
        <v>NL200</v>
      </c>
      <c r="P1078" s="57">
        <f t="shared" si="125"/>
        <v>205.32128514056225</v>
      </c>
      <c r="Q1078" s="192">
        <f t="shared" si="130"/>
        <v>101267.32726359897</v>
      </c>
      <c r="R1078" s="149">
        <f t="shared" si="126"/>
        <v>2014015.1515151516</v>
      </c>
      <c r="S1078" s="187">
        <v>45972</v>
      </c>
      <c r="T1078" s="149"/>
      <c r="U1078" s="191"/>
      <c r="X1078" s="149">
        <f t="shared" si="127"/>
        <v>6138</v>
      </c>
      <c r="Y1078" s="57">
        <f t="shared" si="128"/>
        <v>-101267.32726359897</v>
      </c>
      <c r="Z1078" s="193">
        <f t="shared" si="129"/>
        <v>-2007877.1515151516</v>
      </c>
    </row>
    <row r="1079" spans="14:26" x14ac:dyDescent="0.2">
      <c r="N1079" s="56">
        <v>1080</v>
      </c>
      <c r="O1079" s="191" t="str">
        <f t="shared" si="124"/>
        <v>NL200</v>
      </c>
      <c r="P1079" s="57">
        <f t="shared" si="125"/>
        <v>205.32128514056225</v>
      </c>
      <c r="Q1079" s="192">
        <f t="shared" si="130"/>
        <v>101472.64854873953</v>
      </c>
      <c r="R1079" s="149">
        <f t="shared" si="126"/>
        <v>2015881.708652793</v>
      </c>
      <c r="S1079" s="187">
        <v>45973</v>
      </c>
      <c r="T1079" s="149"/>
      <c r="U1079" s="191"/>
      <c r="X1079" s="149">
        <f t="shared" si="127"/>
        <v>6138</v>
      </c>
      <c r="Y1079" s="57">
        <f t="shared" si="128"/>
        <v>-101472.64854873953</v>
      </c>
      <c r="Z1079" s="193">
        <f t="shared" si="129"/>
        <v>-2009743.708652793</v>
      </c>
    </row>
    <row r="1080" spans="14:26" x14ac:dyDescent="0.2">
      <c r="N1080" s="56">
        <v>1081</v>
      </c>
      <c r="O1080" s="191" t="str">
        <f t="shared" si="124"/>
        <v>NL200</v>
      </c>
      <c r="P1080" s="57">
        <f t="shared" si="125"/>
        <v>205.32128514056225</v>
      </c>
      <c r="Q1080" s="192">
        <f t="shared" si="130"/>
        <v>101677.96983388008</v>
      </c>
      <c r="R1080" s="149">
        <f t="shared" si="126"/>
        <v>2017748.2657904346</v>
      </c>
      <c r="S1080" s="187">
        <v>45974</v>
      </c>
      <c r="T1080" s="149"/>
      <c r="U1080" s="191"/>
      <c r="X1080" s="149">
        <f t="shared" si="127"/>
        <v>6138</v>
      </c>
      <c r="Y1080" s="57">
        <f t="shared" si="128"/>
        <v>-101677.96983388008</v>
      </c>
      <c r="Z1080" s="193">
        <f t="shared" si="129"/>
        <v>-2011610.2657904346</v>
      </c>
    </row>
    <row r="1081" spans="14:26" x14ac:dyDescent="0.2">
      <c r="N1081" s="56">
        <v>1082</v>
      </c>
      <c r="O1081" s="191" t="str">
        <f t="shared" si="124"/>
        <v>NL200</v>
      </c>
      <c r="P1081" s="57">
        <f t="shared" si="125"/>
        <v>205.32128514056225</v>
      </c>
      <c r="Q1081" s="192">
        <f t="shared" si="130"/>
        <v>101883.29111902064</v>
      </c>
      <c r="R1081" s="149">
        <f t="shared" si="126"/>
        <v>2019614.8229280759</v>
      </c>
      <c r="S1081" s="187">
        <v>45975</v>
      </c>
      <c r="T1081" s="149"/>
      <c r="U1081" s="191"/>
      <c r="X1081" s="149">
        <f t="shared" si="127"/>
        <v>6138</v>
      </c>
      <c r="Y1081" s="57">
        <f t="shared" si="128"/>
        <v>-101883.29111902064</v>
      </c>
      <c r="Z1081" s="193">
        <f t="shared" si="129"/>
        <v>-2013476.8229280759</v>
      </c>
    </row>
    <row r="1082" spans="14:26" x14ac:dyDescent="0.2">
      <c r="N1082" s="56">
        <v>1083</v>
      </c>
      <c r="O1082" s="191" t="str">
        <f t="shared" si="124"/>
        <v>NL200</v>
      </c>
      <c r="P1082" s="57">
        <f t="shared" si="125"/>
        <v>205.32128514056225</v>
      </c>
      <c r="Q1082" s="192">
        <f t="shared" si="130"/>
        <v>102088.61240416119</v>
      </c>
      <c r="R1082" s="149">
        <f t="shared" si="126"/>
        <v>2021481.3800657175</v>
      </c>
      <c r="S1082" s="187">
        <v>45976</v>
      </c>
      <c r="T1082" s="149"/>
      <c r="U1082" s="191"/>
      <c r="X1082" s="149">
        <f t="shared" si="127"/>
        <v>6138</v>
      </c>
      <c r="Y1082" s="57">
        <f t="shared" si="128"/>
        <v>-102088.61240416119</v>
      </c>
      <c r="Z1082" s="193">
        <f t="shared" si="129"/>
        <v>-2015343.3800657175</v>
      </c>
    </row>
    <row r="1083" spans="14:26" x14ac:dyDescent="0.2">
      <c r="N1083" s="56">
        <v>1084</v>
      </c>
      <c r="O1083" s="191" t="str">
        <f t="shared" si="124"/>
        <v>NL200</v>
      </c>
      <c r="P1083" s="57">
        <f t="shared" si="125"/>
        <v>205.32128514056225</v>
      </c>
      <c r="Q1083" s="192">
        <f t="shared" si="130"/>
        <v>102293.93368930175</v>
      </c>
      <c r="R1083" s="149">
        <f t="shared" si="126"/>
        <v>2023347.9372033589</v>
      </c>
      <c r="S1083" s="187">
        <v>45977</v>
      </c>
      <c r="T1083" s="149"/>
      <c r="U1083" s="191"/>
      <c r="X1083" s="149">
        <f t="shared" si="127"/>
        <v>6138</v>
      </c>
      <c r="Y1083" s="57">
        <f t="shared" si="128"/>
        <v>-102293.93368930175</v>
      </c>
      <c r="Z1083" s="193">
        <f t="shared" si="129"/>
        <v>-2017209.9372033589</v>
      </c>
    </row>
    <row r="1084" spans="14:26" x14ac:dyDescent="0.2">
      <c r="N1084" s="56">
        <v>1085</v>
      </c>
      <c r="O1084" s="191" t="str">
        <f t="shared" si="124"/>
        <v>NL200</v>
      </c>
      <c r="P1084" s="57">
        <f t="shared" si="125"/>
        <v>205.32128514056225</v>
      </c>
      <c r="Q1084" s="192">
        <f t="shared" si="130"/>
        <v>102499.2549744423</v>
      </c>
      <c r="R1084" s="149">
        <f t="shared" si="126"/>
        <v>2025214.4943410004</v>
      </c>
      <c r="S1084" s="187">
        <v>45978</v>
      </c>
      <c r="T1084" s="149"/>
      <c r="U1084" s="191"/>
      <c r="X1084" s="149">
        <f t="shared" si="127"/>
        <v>6138</v>
      </c>
      <c r="Y1084" s="57">
        <f t="shared" si="128"/>
        <v>-102499.2549744423</v>
      </c>
      <c r="Z1084" s="193">
        <f t="shared" si="129"/>
        <v>-2019076.4943410004</v>
      </c>
    </row>
    <row r="1085" spans="14:26" x14ac:dyDescent="0.2">
      <c r="N1085" s="56">
        <v>1086</v>
      </c>
      <c r="O1085" s="191" t="str">
        <f t="shared" si="124"/>
        <v>NL200</v>
      </c>
      <c r="P1085" s="57">
        <f t="shared" si="125"/>
        <v>205.32128514056225</v>
      </c>
      <c r="Q1085" s="192">
        <f t="shared" si="130"/>
        <v>102704.57625958286</v>
      </c>
      <c r="R1085" s="149">
        <f t="shared" si="126"/>
        <v>2027081.0514786418</v>
      </c>
      <c r="S1085" s="187">
        <v>45979</v>
      </c>
      <c r="T1085" s="149"/>
      <c r="U1085" s="191"/>
      <c r="X1085" s="149">
        <f t="shared" si="127"/>
        <v>6138</v>
      </c>
      <c r="Y1085" s="57">
        <f t="shared" si="128"/>
        <v>-102704.57625958286</v>
      </c>
      <c r="Z1085" s="193">
        <f t="shared" si="129"/>
        <v>-2020943.0514786418</v>
      </c>
    </row>
    <row r="1086" spans="14:26" x14ac:dyDescent="0.2">
      <c r="N1086" s="56">
        <v>1087</v>
      </c>
      <c r="O1086" s="191" t="str">
        <f t="shared" si="124"/>
        <v>NL200</v>
      </c>
      <c r="P1086" s="57">
        <f t="shared" si="125"/>
        <v>205.32128514056225</v>
      </c>
      <c r="Q1086" s="192">
        <f t="shared" si="130"/>
        <v>102909.89754472341</v>
      </c>
      <c r="R1086" s="149">
        <f t="shared" si="126"/>
        <v>2028947.6086162834</v>
      </c>
      <c r="S1086" s="187">
        <v>45980</v>
      </c>
      <c r="T1086" s="149"/>
      <c r="U1086" s="191"/>
      <c r="X1086" s="149">
        <f t="shared" si="127"/>
        <v>6138</v>
      </c>
      <c r="Y1086" s="57">
        <f t="shared" si="128"/>
        <v>-102909.89754472341</v>
      </c>
      <c r="Z1086" s="193">
        <f t="shared" si="129"/>
        <v>-2022809.6086162834</v>
      </c>
    </row>
    <row r="1087" spans="14:26" x14ac:dyDescent="0.2">
      <c r="N1087" s="56">
        <v>1088</v>
      </c>
      <c r="O1087" s="191" t="str">
        <f t="shared" si="124"/>
        <v>NL200</v>
      </c>
      <c r="P1087" s="57">
        <f t="shared" si="125"/>
        <v>205.32128514056225</v>
      </c>
      <c r="Q1087" s="192">
        <f t="shared" si="130"/>
        <v>103115.21882986397</v>
      </c>
      <c r="R1087" s="149">
        <f t="shared" si="126"/>
        <v>2030814.1657539248</v>
      </c>
      <c r="S1087" s="187">
        <v>45981</v>
      </c>
      <c r="T1087" s="149"/>
      <c r="U1087" s="191"/>
      <c r="X1087" s="149">
        <f t="shared" si="127"/>
        <v>6138</v>
      </c>
      <c r="Y1087" s="57">
        <f t="shared" si="128"/>
        <v>-103115.21882986397</v>
      </c>
      <c r="Z1087" s="193">
        <f t="shared" si="129"/>
        <v>-2024676.1657539248</v>
      </c>
    </row>
    <row r="1088" spans="14:26" x14ac:dyDescent="0.2">
      <c r="N1088" s="56">
        <v>1089</v>
      </c>
      <c r="O1088" s="191" t="str">
        <f t="shared" ref="O1088:O1151" si="131">IF(N1088&lt;$K$3,$A$3,IF(AND(N1088&gt;$K$3,N1088&lt;$K$4),$A$4,IF(AND(N1088&gt;$K$4,N1088&lt;$K$5),$A$5,IF(AND(N1088&gt;$K$5,N1088&lt;$K$6),$A$6,IF(AND(N1088&gt;$K$6,N1088&lt;$K$7),$A$7,IF(AND(N1088&gt;$K$7,N1088&lt;$K$8),$A$8,IF(AND(N1088&gt;$K$8,N1088&lt;$K$9),$A$9)))))))</f>
        <v>NL200</v>
      </c>
      <c r="P1088" s="57">
        <f t="shared" si="125"/>
        <v>205.32128514056225</v>
      </c>
      <c r="Q1088" s="192">
        <f t="shared" si="130"/>
        <v>103320.54011500452</v>
      </c>
      <c r="R1088" s="149">
        <f t="shared" si="126"/>
        <v>2032680.7228915663</v>
      </c>
      <c r="S1088" s="187">
        <v>45982</v>
      </c>
      <c r="T1088" s="149"/>
      <c r="U1088" s="191"/>
      <c r="X1088" s="149">
        <f t="shared" si="127"/>
        <v>6138</v>
      </c>
      <c r="Y1088" s="57">
        <f t="shared" si="128"/>
        <v>-103320.54011500452</v>
      </c>
      <c r="Z1088" s="193">
        <f t="shared" si="129"/>
        <v>-2026542.7228915663</v>
      </c>
    </row>
    <row r="1089" spans="14:26" x14ac:dyDescent="0.2">
      <c r="N1089" s="56">
        <v>1090</v>
      </c>
      <c r="O1089" s="191" t="str">
        <f t="shared" si="131"/>
        <v>NL200</v>
      </c>
      <c r="P1089" s="57">
        <f t="shared" ref="P1089:P1152" si="132">VLOOKUP(O1089,$A$3:$L$9,12,0)</f>
        <v>205.32128514056225</v>
      </c>
      <c r="Q1089" s="192">
        <f t="shared" si="130"/>
        <v>103525.86140014508</v>
      </c>
      <c r="R1089" s="149">
        <f t="shared" si="126"/>
        <v>2034547.2800292077</v>
      </c>
      <c r="S1089" s="187">
        <v>45983</v>
      </c>
      <c r="T1089" s="149"/>
      <c r="U1089" s="191"/>
      <c r="X1089" s="149">
        <f t="shared" si="127"/>
        <v>6138</v>
      </c>
      <c r="Y1089" s="57">
        <f t="shared" si="128"/>
        <v>-103525.86140014508</v>
      </c>
      <c r="Z1089" s="193">
        <f t="shared" si="129"/>
        <v>-2028409.2800292077</v>
      </c>
    </row>
    <row r="1090" spans="14:26" x14ac:dyDescent="0.2">
      <c r="N1090" s="56">
        <v>1091</v>
      </c>
      <c r="O1090" s="191" t="str">
        <f t="shared" si="131"/>
        <v>NL200</v>
      </c>
      <c r="P1090" s="57">
        <f t="shared" si="132"/>
        <v>205.32128514056225</v>
      </c>
      <c r="Q1090" s="192">
        <f t="shared" si="130"/>
        <v>103731.18268528563</v>
      </c>
      <c r="R1090" s="149">
        <f t="shared" ref="R1090:R1153" si="133">$C$25*N1090</f>
        <v>2036413.8371668493</v>
      </c>
      <c r="S1090" s="187">
        <v>45984</v>
      </c>
      <c r="T1090" s="149"/>
      <c r="U1090" s="191"/>
      <c r="X1090" s="149">
        <f t="shared" si="127"/>
        <v>6138</v>
      </c>
      <c r="Y1090" s="57">
        <f t="shared" si="128"/>
        <v>-103731.18268528563</v>
      </c>
      <c r="Z1090" s="193">
        <f t="shared" si="129"/>
        <v>-2030275.8371668493</v>
      </c>
    </row>
    <row r="1091" spans="14:26" x14ac:dyDescent="0.2">
      <c r="N1091" s="56">
        <v>1092</v>
      </c>
      <c r="O1091" s="191" t="str">
        <f t="shared" si="131"/>
        <v>NL200</v>
      </c>
      <c r="P1091" s="57">
        <f t="shared" si="132"/>
        <v>205.32128514056225</v>
      </c>
      <c r="Q1091" s="192">
        <f t="shared" si="130"/>
        <v>103936.50397042619</v>
      </c>
      <c r="R1091" s="149">
        <f t="shared" si="133"/>
        <v>2038280.3943044906</v>
      </c>
      <c r="S1091" s="187">
        <v>45985</v>
      </c>
      <c r="T1091" s="149"/>
      <c r="U1091" s="191"/>
      <c r="X1091" s="149">
        <f t="shared" si="127"/>
        <v>6138</v>
      </c>
      <c r="Y1091" s="57">
        <f t="shared" si="128"/>
        <v>-103936.50397042619</v>
      </c>
      <c r="Z1091" s="193">
        <f t="shared" si="129"/>
        <v>-2032142.3943044906</v>
      </c>
    </row>
    <row r="1092" spans="14:26" x14ac:dyDescent="0.2">
      <c r="N1092" s="56">
        <v>1093</v>
      </c>
      <c r="O1092" s="191" t="str">
        <f t="shared" si="131"/>
        <v>NL200</v>
      </c>
      <c r="P1092" s="57">
        <f t="shared" si="132"/>
        <v>205.32128514056225</v>
      </c>
      <c r="Q1092" s="192">
        <f t="shared" si="130"/>
        <v>104141.82525556674</v>
      </c>
      <c r="R1092" s="149">
        <f t="shared" si="133"/>
        <v>2040146.9514421322</v>
      </c>
      <c r="S1092" s="187">
        <v>45986</v>
      </c>
      <c r="T1092" s="149"/>
      <c r="U1092" s="191"/>
      <c r="X1092" s="149">
        <f t="shared" si="127"/>
        <v>6138</v>
      </c>
      <c r="Y1092" s="57">
        <f t="shared" si="128"/>
        <v>-104141.82525556674</v>
      </c>
      <c r="Z1092" s="193">
        <f t="shared" si="129"/>
        <v>-2034008.9514421322</v>
      </c>
    </row>
    <row r="1093" spans="14:26" x14ac:dyDescent="0.2">
      <c r="N1093" s="56">
        <v>1094</v>
      </c>
      <c r="O1093" s="191" t="str">
        <f t="shared" si="131"/>
        <v>NL200</v>
      </c>
      <c r="P1093" s="57">
        <f t="shared" si="132"/>
        <v>205.32128514056225</v>
      </c>
      <c r="Q1093" s="192">
        <f t="shared" si="130"/>
        <v>104347.1465407073</v>
      </c>
      <c r="R1093" s="149">
        <f t="shared" si="133"/>
        <v>2042013.5085797736</v>
      </c>
      <c r="S1093" s="187">
        <v>45987</v>
      </c>
      <c r="T1093" s="149"/>
      <c r="U1093" s="191"/>
      <c r="X1093" s="149">
        <f t="shared" si="127"/>
        <v>6138</v>
      </c>
      <c r="Y1093" s="57">
        <f t="shared" si="128"/>
        <v>-104347.1465407073</v>
      </c>
      <c r="Z1093" s="193">
        <f t="shared" si="129"/>
        <v>-2035875.5085797736</v>
      </c>
    </row>
    <row r="1094" spans="14:26" x14ac:dyDescent="0.2">
      <c r="N1094" s="56">
        <v>1095</v>
      </c>
      <c r="O1094" s="191" t="str">
        <f t="shared" si="131"/>
        <v>NL200</v>
      </c>
      <c r="P1094" s="57">
        <f t="shared" si="132"/>
        <v>205.32128514056225</v>
      </c>
      <c r="Q1094" s="192">
        <f t="shared" si="130"/>
        <v>104552.46782584785</v>
      </c>
      <c r="R1094" s="149">
        <f t="shared" si="133"/>
        <v>2043880.0657174152</v>
      </c>
      <c r="S1094" s="187">
        <v>45988</v>
      </c>
      <c r="T1094" s="149"/>
      <c r="U1094" s="191"/>
      <c r="X1094" s="149">
        <f t="shared" si="127"/>
        <v>6138</v>
      </c>
      <c r="Y1094" s="57">
        <f t="shared" si="128"/>
        <v>-104552.46782584785</v>
      </c>
      <c r="Z1094" s="193">
        <f t="shared" si="129"/>
        <v>-2037742.0657174152</v>
      </c>
    </row>
    <row r="1095" spans="14:26" x14ac:dyDescent="0.2">
      <c r="N1095" s="56">
        <v>1096</v>
      </c>
      <c r="O1095" s="191" t="str">
        <f t="shared" si="131"/>
        <v>NL200</v>
      </c>
      <c r="P1095" s="57">
        <f t="shared" si="132"/>
        <v>205.32128514056225</v>
      </c>
      <c r="Q1095" s="192">
        <f t="shared" si="130"/>
        <v>104757.78911098841</v>
      </c>
      <c r="R1095" s="149">
        <f t="shared" si="133"/>
        <v>2045746.6228550565</v>
      </c>
      <c r="S1095" s="187">
        <v>45989</v>
      </c>
      <c r="T1095" s="149"/>
      <c r="U1095" s="191"/>
      <c r="X1095" s="149">
        <f t="shared" si="127"/>
        <v>6138</v>
      </c>
      <c r="Y1095" s="57">
        <f t="shared" si="128"/>
        <v>-104757.78911098841</v>
      </c>
      <c r="Z1095" s="193">
        <f t="shared" si="129"/>
        <v>-2039608.6228550565</v>
      </c>
    </row>
    <row r="1096" spans="14:26" x14ac:dyDescent="0.2">
      <c r="N1096" s="56">
        <v>1097</v>
      </c>
      <c r="O1096" s="191" t="str">
        <f t="shared" si="131"/>
        <v>NL200</v>
      </c>
      <c r="P1096" s="57">
        <f t="shared" si="132"/>
        <v>205.32128514056225</v>
      </c>
      <c r="Q1096" s="192">
        <f t="shared" si="130"/>
        <v>104963.11039612896</v>
      </c>
      <c r="R1096" s="149">
        <f t="shared" si="133"/>
        <v>2047613.1799926981</v>
      </c>
      <c r="S1096" s="187">
        <v>45990</v>
      </c>
      <c r="T1096" s="149"/>
      <c r="U1096" s="191"/>
      <c r="X1096" s="149">
        <f t="shared" si="127"/>
        <v>6138</v>
      </c>
      <c r="Y1096" s="57">
        <f t="shared" si="128"/>
        <v>-104963.11039612896</v>
      </c>
      <c r="Z1096" s="193">
        <f t="shared" si="129"/>
        <v>-2041475.1799926981</v>
      </c>
    </row>
    <row r="1097" spans="14:26" x14ac:dyDescent="0.2">
      <c r="N1097" s="56">
        <v>1098</v>
      </c>
      <c r="O1097" s="191" t="str">
        <f t="shared" si="131"/>
        <v>NL200</v>
      </c>
      <c r="P1097" s="57">
        <f t="shared" si="132"/>
        <v>205.32128514056225</v>
      </c>
      <c r="Q1097" s="192">
        <f t="shared" si="130"/>
        <v>105168.43168126952</v>
      </c>
      <c r="R1097" s="149">
        <f t="shared" si="133"/>
        <v>2049479.7371303395</v>
      </c>
      <c r="S1097" s="187">
        <v>45991</v>
      </c>
      <c r="T1097" s="149"/>
      <c r="U1097" s="191"/>
      <c r="X1097" s="149">
        <f t="shared" si="127"/>
        <v>6138</v>
      </c>
      <c r="Y1097" s="57">
        <f t="shared" si="128"/>
        <v>-105168.43168126952</v>
      </c>
      <c r="Z1097" s="193">
        <f t="shared" si="129"/>
        <v>-2043341.7371303395</v>
      </c>
    </row>
    <row r="1098" spans="14:26" x14ac:dyDescent="0.2">
      <c r="N1098" s="56">
        <v>1099</v>
      </c>
      <c r="O1098" s="191" t="str">
        <f t="shared" si="131"/>
        <v>NL200</v>
      </c>
      <c r="P1098" s="57">
        <f t="shared" si="132"/>
        <v>205.32128514056225</v>
      </c>
      <c r="Q1098" s="192">
        <f t="shared" si="130"/>
        <v>105373.75296641007</v>
      </c>
      <c r="R1098" s="149">
        <f t="shared" si="133"/>
        <v>2051346.2942679811</v>
      </c>
      <c r="S1098" s="187">
        <v>45992</v>
      </c>
      <c r="T1098" s="149"/>
      <c r="U1098" s="191"/>
      <c r="X1098" s="149">
        <f t="shared" si="127"/>
        <v>6138</v>
      </c>
      <c r="Y1098" s="57">
        <f t="shared" si="128"/>
        <v>-105373.75296641007</v>
      </c>
      <c r="Z1098" s="193">
        <f t="shared" si="129"/>
        <v>-2045208.2942679811</v>
      </c>
    </row>
    <row r="1099" spans="14:26" x14ac:dyDescent="0.2">
      <c r="N1099" s="56">
        <v>1100</v>
      </c>
      <c r="O1099" s="191" t="str">
        <f t="shared" si="131"/>
        <v>NL200</v>
      </c>
      <c r="P1099" s="57">
        <f t="shared" si="132"/>
        <v>205.32128514056225</v>
      </c>
      <c r="Q1099" s="192">
        <f t="shared" si="130"/>
        <v>105579.07425155063</v>
      </c>
      <c r="R1099" s="149">
        <f t="shared" si="133"/>
        <v>2053212.8514056224</v>
      </c>
      <c r="S1099" s="187">
        <v>45993</v>
      </c>
      <c r="T1099" s="149"/>
      <c r="U1099" s="191"/>
      <c r="X1099" s="149">
        <f t="shared" ref="X1099:X1162" si="134">X1098+W1099</f>
        <v>6138</v>
      </c>
      <c r="Y1099" s="57">
        <f t="shared" ref="Y1099:Y1162" si="135">V1099-Q1099</f>
        <v>-105579.07425155063</v>
      </c>
      <c r="Z1099" s="193">
        <f t="shared" ref="Z1099:Z1162" si="136">X1099-R1099</f>
        <v>-2047074.8514056224</v>
      </c>
    </row>
    <row r="1100" spans="14:26" x14ac:dyDescent="0.2">
      <c r="N1100" s="56">
        <v>1101</v>
      </c>
      <c r="O1100" s="191" t="str">
        <f t="shared" si="131"/>
        <v>NL200</v>
      </c>
      <c r="P1100" s="57">
        <f t="shared" si="132"/>
        <v>205.32128514056225</v>
      </c>
      <c r="Q1100" s="192">
        <f t="shared" si="130"/>
        <v>105784.39553669118</v>
      </c>
      <c r="R1100" s="149">
        <f t="shared" si="133"/>
        <v>2055079.408543264</v>
      </c>
      <c r="S1100" s="187">
        <v>45994</v>
      </c>
      <c r="T1100" s="149"/>
      <c r="U1100" s="191"/>
      <c r="X1100" s="149">
        <f t="shared" si="134"/>
        <v>6138</v>
      </c>
      <c r="Y1100" s="57">
        <f t="shared" si="135"/>
        <v>-105784.39553669118</v>
      </c>
      <c r="Z1100" s="193">
        <f t="shared" si="136"/>
        <v>-2048941.408543264</v>
      </c>
    </row>
    <row r="1101" spans="14:26" x14ac:dyDescent="0.2">
      <c r="N1101" s="56">
        <v>1102</v>
      </c>
      <c r="O1101" s="191" t="str">
        <f t="shared" si="131"/>
        <v>NL200</v>
      </c>
      <c r="P1101" s="57">
        <f t="shared" si="132"/>
        <v>205.32128514056225</v>
      </c>
      <c r="Q1101" s="192">
        <f t="shared" si="130"/>
        <v>105989.71682183174</v>
      </c>
      <c r="R1101" s="149">
        <f t="shared" si="133"/>
        <v>2056945.9656809054</v>
      </c>
      <c r="S1101" s="187">
        <v>45995</v>
      </c>
      <c r="T1101" s="149"/>
      <c r="U1101" s="191"/>
      <c r="X1101" s="149">
        <f t="shared" si="134"/>
        <v>6138</v>
      </c>
      <c r="Y1101" s="57">
        <f t="shared" si="135"/>
        <v>-105989.71682183174</v>
      </c>
      <c r="Z1101" s="193">
        <f t="shared" si="136"/>
        <v>-2050807.9656809054</v>
      </c>
    </row>
    <row r="1102" spans="14:26" x14ac:dyDescent="0.2">
      <c r="N1102" s="56">
        <v>1103</v>
      </c>
      <c r="O1102" s="191" t="str">
        <f t="shared" si="131"/>
        <v>NL200</v>
      </c>
      <c r="P1102" s="57">
        <f t="shared" si="132"/>
        <v>205.32128514056225</v>
      </c>
      <c r="Q1102" s="192">
        <f t="shared" si="130"/>
        <v>106195.03810697229</v>
      </c>
      <c r="R1102" s="149">
        <f t="shared" si="133"/>
        <v>2058812.522818547</v>
      </c>
      <c r="S1102" s="187">
        <v>45996</v>
      </c>
      <c r="T1102" s="149"/>
      <c r="U1102" s="191"/>
      <c r="X1102" s="149">
        <f t="shared" si="134"/>
        <v>6138</v>
      </c>
      <c r="Y1102" s="57">
        <f t="shared" si="135"/>
        <v>-106195.03810697229</v>
      </c>
      <c r="Z1102" s="193">
        <f t="shared" si="136"/>
        <v>-2052674.522818547</v>
      </c>
    </row>
    <row r="1103" spans="14:26" x14ac:dyDescent="0.2">
      <c r="N1103" s="56">
        <v>1104</v>
      </c>
      <c r="O1103" s="191" t="str">
        <f t="shared" si="131"/>
        <v>NL200</v>
      </c>
      <c r="P1103" s="57">
        <f t="shared" si="132"/>
        <v>205.32128514056225</v>
      </c>
      <c r="Q1103" s="192">
        <f t="shared" si="130"/>
        <v>106400.35939211285</v>
      </c>
      <c r="R1103" s="149">
        <f t="shared" si="133"/>
        <v>2060679.0799561883</v>
      </c>
      <c r="S1103" s="187">
        <v>45997</v>
      </c>
      <c r="T1103" s="149"/>
      <c r="U1103" s="191"/>
      <c r="X1103" s="149">
        <f t="shared" si="134"/>
        <v>6138</v>
      </c>
      <c r="Y1103" s="57">
        <f t="shared" si="135"/>
        <v>-106400.35939211285</v>
      </c>
      <c r="Z1103" s="193">
        <f t="shared" si="136"/>
        <v>-2054541.0799561883</v>
      </c>
    </row>
    <row r="1104" spans="14:26" x14ac:dyDescent="0.2">
      <c r="N1104" s="56">
        <v>1105</v>
      </c>
      <c r="O1104" s="191" t="str">
        <f t="shared" si="131"/>
        <v>NL200</v>
      </c>
      <c r="P1104" s="57">
        <f t="shared" si="132"/>
        <v>205.32128514056225</v>
      </c>
      <c r="Q1104" s="192">
        <f t="shared" si="130"/>
        <v>106605.6806772534</v>
      </c>
      <c r="R1104" s="149">
        <f t="shared" si="133"/>
        <v>2062545.6370938299</v>
      </c>
      <c r="S1104" s="187">
        <v>45998</v>
      </c>
      <c r="T1104" s="149"/>
      <c r="U1104" s="191"/>
      <c r="X1104" s="149">
        <f t="shared" si="134"/>
        <v>6138</v>
      </c>
      <c r="Y1104" s="57">
        <f t="shared" si="135"/>
        <v>-106605.6806772534</v>
      </c>
      <c r="Z1104" s="193">
        <f t="shared" si="136"/>
        <v>-2056407.6370938299</v>
      </c>
    </row>
    <row r="1105" spans="14:26" x14ac:dyDescent="0.2">
      <c r="N1105" s="56">
        <v>1106</v>
      </c>
      <c r="O1105" s="191" t="str">
        <f t="shared" si="131"/>
        <v>NL200</v>
      </c>
      <c r="P1105" s="57">
        <f t="shared" si="132"/>
        <v>205.32128514056225</v>
      </c>
      <c r="Q1105" s="192">
        <f t="shared" si="130"/>
        <v>106811.00196239396</v>
      </c>
      <c r="R1105" s="149">
        <f t="shared" si="133"/>
        <v>2064412.1942314713</v>
      </c>
      <c r="S1105" s="187">
        <v>45999</v>
      </c>
      <c r="T1105" s="149"/>
      <c r="U1105" s="191"/>
      <c r="X1105" s="149">
        <f t="shared" si="134"/>
        <v>6138</v>
      </c>
      <c r="Y1105" s="57">
        <f t="shared" si="135"/>
        <v>-106811.00196239396</v>
      </c>
      <c r="Z1105" s="193">
        <f t="shared" si="136"/>
        <v>-2058274.1942314713</v>
      </c>
    </row>
    <row r="1106" spans="14:26" x14ac:dyDescent="0.2">
      <c r="N1106" s="56">
        <v>1107</v>
      </c>
      <c r="O1106" s="191" t="str">
        <f t="shared" si="131"/>
        <v>NL200</v>
      </c>
      <c r="P1106" s="57">
        <f t="shared" si="132"/>
        <v>205.32128514056225</v>
      </c>
      <c r="Q1106" s="192">
        <f t="shared" si="130"/>
        <v>107016.32324753451</v>
      </c>
      <c r="R1106" s="149">
        <f t="shared" si="133"/>
        <v>2066278.7513691129</v>
      </c>
      <c r="S1106" s="187">
        <v>46000</v>
      </c>
      <c r="T1106" s="149"/>
      <c r="U1106" s="191"/>
      <c r="X1106" s="149">
        <f t="shared" si="134"/>
        <v>6138</v>
      </c>
      <c r="Y1106" s="57">
        <f t="shared" si="135"/>
        <v>-107016.32324753451</v>
      </c>
      <c r="Z1106" s="193">
        <f t="shared" si="136"/>
        <v>-2060140.7513691129</v>
      </c>
    </row>
    <row r="1107" spans="14:26" x14ac:dyDescent="0.2">
      <c r="N1107" s="56">
        <v>1108</v>
      </c>
      <c r="O1107" s="191" t="str">
        <f t="shared" si="131"/>
        <v>NL200</v>
      </c>
      <c r="P1107" s="57">
        <f t="shared" si="132"/>
        <v>205.32128514056225</v>
      </c>
      <c r="Q1107" s="192">
        <f t="shared" ref="Q1107:Q1170" si="137">Q1106+P1107</f>
        <v>107221.64453267507</v>
      </c>
      <c r="R1107" s="149">
        <f t="shared" si="133"/>
        <v>2068145.3085067542</v>
      </c>
      <c r="S1107" s="187">
        <v>46001</v>
      </c>
      <c r="T1107" s="149"/>
      <c r="U1107" s="191"/>
      <c r="X1107" s="149">
        <f t="shared" si="134"/>
        <v>6138</v>
      </c>
      <c r="Y1107" s="57">
        <f t="shared" si="135"/>
        <v>-107221.64453267507</v>
      </c>
      <c r="Z1107" s="193">
        <f t="shared" si="136"/>
        <v>-2062007.3085067542</v>
      </c>
    </row>
    <row r="1108" spans="14:26" x14ac:dyDescent="0.2">
      <c r="N1108" s="56">
        <v>1109</v>
      </c>
      <c r="O1108" s="191" t="str">
        <f t="shared" si="131"/>
        <v>NL200</v>
      </c>
      <c r="P1108" s="57">
        <f t="shared" si="132"/>
        <v>205.32128514056225</v>
      </c>
      <c r="Q1108" s="192">
        <f t="shared" si="137"/>
        <v>107426.96581781562</v>
      </c>
      <c r="R1108" s="149">
        <f t="shared" si="133"/>
        <v>2070011.8656443958</v>
      </c>
      <c r="S1108" s="187">
        <v>46002</v>
      </c>
      <c r="T1108" s="149"/>
      <c r="U1108" s="191"/>
      <c r="X1108" s="149">
        <f t="shared" si="134"/>
        <v>6138</v>
      </c>
      <c r="Y1108" s="57">
        <f t="shared" si="135"/>
        <v>-107426.96581781562</v>
      </c>
      <c r="Z1108" s="193">
        <f t="shared" si="136"/>
        <v>-2063873.8656443958</v>
      </c>
    </row>
    <row r="1109" spans="14:26" x14ac:dyDescent="0.2">
      <c r="N1109" s="56">
        <v>1110</v>
      </c>
      <c r="O1109" s="191" t="str">
        <f t="shared" si="131"/>
        <v>NL200</v>
      </c>
      <c r="P1109" s="57">
        <f t="shared" si="132"/>
        <v>205.32128514056225</v>
      </c>
      <c r="Q1109" s="192">
        <f t="shared" si="137"/>
        <v>107632.28710295618</v>
      </c>
      <c r="R1109" s="149">
        <f t="shared" si="133"/>
        <v>2071878.4227820374</v>
      </c>
      <c r="S1109" s="187">
        <v>46003</v>
      </c>
      <c r="T1109" s="149"/>
      <c r="U1109" s="191"/>
      <c r="X1109" s="149">
        <f t="shared" si="134"/>
        <v>6138</v>
      </c>
      <c r="Y1109" s="57">
        <f t="shared" si="135"/>
        <v>-107632.28710295618</v>
      </c>
      <c r="Z1109" s="193">
        <f t="shared" si="136"/>
        <v>-2065740.4227820374</v>
      </c>
    </row>
    <row r="1110" spans="14:26" x14ac:dyDescent="0.2">
      <c r="N1110" s="56">
        <v>1111</v>
      </c>
      <c r="O1110" s="191" t="str">
        <f t="shared" si="131"/>
        <v>NL200</v>
      </c>
      <c r="P1110" s="57">
        <f t="shared" si="132"/>
        <v>205.32128514056225</v>
      </c>
      <c r="Q1110" s="192">
        <f t="shared" si="137"/>
        <v>107837.60838809673</v>
      </c>
      <c r="R1110" s="149">
        <f t="shared" si="133"/>
        <v>2073744.9799196788</v>
      </c>
      <c r="S1110" s="187">
        <v>46004</v>
      </c>
      <c r="T1110" s="149"/>
      <c r="U1110" s="191"/>
      <c r="X1110" s="149">
        <f t="shared" si="134"/>
        <v>6138</v>
      </c>
      <c r="Y1110" s="57">
        <f t="shared" si="135"/>
        <v>-107837.60838809673</v>
      </c>
      <c r="Z1110" s="193">
        <f t="shared" si="136"/>
        <v>-2067606.9799196788</v>
      </c>
    </row>
    <row r="1111" spans="14:26" x14ac:dyDescent="0.2">
      <c r="N1111" s="56">
        <v>1112</v>
      </c>
      <c r="O1111" s="191" t="str">
        <f t="shared" si="131"/>
        <v>NL200</v>
      </c>
      <c r="P1111" s="57">
        <f t="shared" si="132"/>
        <v>205.32128514056225</v>
      </c>
      <c r="Q1111" s="192">
        <f t="shared" si="137"/>
        <v>108042.92967323729</v>
      </c>
      <c r="R1111" s="149">
        <f t="shared" si="133"/>
        <v>2075611.5370573204</v>
      </c>
      <c r="S1111" s="187">
        <v>46005</v>
      </c>
      <c r="T1111" s="149"/>
      <c r="U1111" s="191"/>
      <c r="X1111" s="149">
        <f t="shared" si="134"/>
        <v>6138</v>
      </c>
      <c r="Y1111" s="57">
        <f t="shared" si="135"/>
        <v>-108042.92967323729</v>
      </c>
      <c r="Z1111" s="193">
        <f t="shared" si="136"/>
        <v>-2069473.5370573204</v>
      </c>
    </row>
    <row r="1112" spans="14:26" x14ac:dyDescent="0.2">
      <c r="N1112" s="56">
        <v>1113</v>
      </c>
      <c r="O1112" s="191" t="str">
        <f t="shared" si="131"/>
        <v>NL200</v>
      </c>
      <c r="P1112" s="57">
        <f t="shared" si="132"/>
        <v>205.32128514056225</v>
      </c>
      <c r="Q1112" s="192">
        <f t="shared" si="137"/>
        <v>108248.25095837784</v>
      </c>
      <c r="R1112" s="149">
        <f t="shared" si="133"/>
        <v>2077478.0941949617</v>
      </c>
      <c r="S1112" s="187">
        <v>46006</v>
      </c>
      <c r="T1112" s="149"/>
      <c r="U1112" s="191"/>
      <c r="X1112" s="149">
        <f t="shared" si="134"/>
        <v>6138</v>
      </c>
      <c r="Y1112" s="57">
        <f t="shared" si="135"/>
        <v>-108248.25095837784</v>
      </c>
      <c r="Z1112" s="193">
        <f t="shared" si="136"/>
        <v>-2071340.0941949617</v>
      </c>
    </row>
    <row r="1113" spans="14:26" x14ac:dyDescent="0.2">
      <c r="N1113" s="56">
        <v>1114</v>
      </c>
      <c r="O1113" s="191" t="str">
        <f t="shared" si="131"/>
        <v>NL200</v>
      </c>
      <c r="P1113" s="57">
        <f t="shared" si="132"/>
        <v>205.32128514056225</v>
      </c>
      <c r="Q1113" s="192">
        <f t="shared" si="137"/>
        <v>108453.5722435184</v>
      </c>
      <c r="R1113" s="149">
        <f t="shared" si="133"/>
        <v>2079344.6513326033</v>
      </c>
      <c r="S1113" s="187">
        <v>46007</v>
      </c>
      <c r="T1113" s="149"/>
      <c r="U1113" s="191"/>
      <c r="X1113" s="149">
        <f t="shared" si="134"/>
        <v>6138</v>
      </c>
      <c r="Y1113" s="57">
        <f t="shared" si="135"/>
        <v>-108453.5722435184</v>
      </c>
      <c r="Z1113" s="193">
        <f t="shared" si="136"/>
        <v>-2073206.6513326033</v>
      </c>
    </row>
    <row r="1114" spans="14:26" x14ac:dyDescent="0.2">
      <c r="N1114" s="56">
        <v>1115</v>
      </c>
      <c r="O1114" s="191" t="str">
        <f t="shared" si="131"/>
        <v>NL200</v>
      </c>
      <c r="P1114" s="57">
        <f t="shared" si="132"/>
        <v>205.32128514056225</v>
      </c>
      <c r="Q1114" s="192">
        <f t="shared" si="137"/>
        <v>108658.89352865895</v>
      </c>
      <c r="R1114" s="149">
        <f t="shared" si="133"/>
        <v>2081211.2084702447</v>
      </c>
      <c r="S1114" s="187">
        <v>46008</v>
      </c>
      <c r="T1114" s="149"/>
      <c r="U1114" s="191"/>
      <c r="X1114" s="149">
        <f t="shared" si="134"/>
        <v>6138</v>
      </c>
      <c r="Y1114" s="57">
        <f t="shared" si="135"/>
        <v>-108658.89352865895</v>
      </c>
      <c r="Z1114" s="193">
        <f t="shared" si="136"/>
        <v>-2075073.2084702447</v>
      </c>
    </row>
    <row r="1115" spans="14:26" x14ac:dyDescent="0.2">
      <c r="N1115" s="56">
        <v>1116</v>
      </c>
      <c r="O1115" s="191" t="str">
        <f t="shared" si="131"/>
        <v>NL200</v>
      </c>
      <c r="P1115" s="57">
        <f t="shared" si="132"/>
        <v>205.32128514056225</v>
      </c>
      <c r="Q1115" s="192">
        <f t="shared" si="137"/>
        <v>108864.21481379951</v>
      </c>
      <c r="R1115" s="149">
        <f t="shared" si="133"/>
        <v>2083077.7656078862</v>
      </c>
      <c r="S1115" s="187">
        <v>46009</v>
      </c>
      <c r="T1115" s="149"/>
      <c r="U1115" s="191"/>
      <c r="X1115" s="149">
        <f t="shared" si="134"/>
        <v>6138</v>
      </c>
      <c r="Y1115" s="57">
        <f t="shared" si="135"/>
        <v>-108864.21481379951</v>
      </c>
      <c r="Z1115" s="193">
        <f t="shared" si="136"/>
        <v>-2076939.7656078862</v>
      </c>
    </row>
    <row r="1116" spans="14:26" x14ac:dyDescent="0.2">
      <c r="N1116" s="56">
        <v>1117</v>
      </c>
      <c r="O1116" s="191" t="str">
        <f t="shared" si="131"/>
        <v>NL200</v>
      </c>
      <c r="P1116" s="57">
        <f t="shared" si="132"/>
        <v>205.32128514056225</v>
      </c>
      <c r="Q1116" s="192">
        <f t="shared" si="137"/>
        <v>109069.53609894007</v>
      </c>
      <c r="R1116" s="149">
        <f t="shared" si="133"/>
        <v>2084944.3227455276</v>
      </c>
      <c r="S1116" s="187">
        <v>46010</v>
      </c>
      <c r="T1116" s="149"/>
      <c r="U1116" s="191"/>
      <c r="X1116" s="149">
        <f t="shared" si="134"/>
        <v>6138</v>
      </c>
      <c r="Y1116" s="57">
        <f t="shared" si="135"/>
        <v>-109069.53609894007</v>
      </c>
      <c r="Z1116" s="193">
        <f t="shared" si="136"/>
        <v>-2078806.3227455276</v>
      </c>
    </row>
    <row r="1117" spans="14:26" x14ac:dyDescent="0.2">
      <c r="N1117" s="56">
        <v>1118</v>
      </c>
      <c r="O1117" s="191" t="str">
        <f t="shared" si="131"/>
        <v>NL200</v>
      </c>
      <c r="P1117" s="57">
        <f t="shared" si="132"/>
        <v>205.32128514056225</v>
      </c>
      <c r="Q1117" s="192">
        <f t="shared" si="137"/>
        <v>109274.85738408062</v>
      </c>
      <c r="R1117" s="149">
        <f t="shared" si="133"/>
        <v>2086810.8798831692</v>
      </c>
      <c r="S1117" s="187">
        <v>46011</v>
      </c>
      <c r="T1117" s="149"/>
      <c r="U1117" s="191"/>
      <c r="X1117" s="149">
        <f t="shared" si="134"/>
        <v>6138</v>
      </c>
      <c r="Y1117" s="57">
        <f t="shared" si="135"/>
        <v>-109274.85738408062</v>
      </c>
      <c r="Z1117" s="193">
        <f t="shared" si="136"/>
        <v>-2080672.8798831692</v>
      </c>
    </row>
    <row r="1118" spans="14:26" x14ac:dyDescent="0.2">
      <c r="N1118" s="56">
        <v>1119</v>
      </c>
      <c r="O1118" s="191" t="str">
        <f t="shared" si="131"/>
        <v>NL200</v>
      </c>
      <c r="P1118" s="57">
        <f t="shared" si="132"/>
        <v>205.32128514056225</v>
      </c>
      <c r="Q1118" s="192">
        <f t="shared" si="137"/>
        <v>109480.17866922118</v>
      </c>
      <c r="R1118" s="149">
        <f t="shared" si="133"/>
        <v>2088677.4370208106</v>
      </c>
      <c r="S1118" s="187">
        <v>46012</v>
      </c>
      <c r="T1118" s="149"/>
      <c r="U1118" s="191"/>
      <c r="X1118" s="149">
        <f t="shared" si="134"/>
        <v>6138</v>
      </c>
      <c r="Y1118" s="57">
        <f t="shared" si="135"/>
        <v>-109480.17866922118</v>
      </c>
      <c r="Z1118" s="193">
        <f t="shared" si="136"/>
        <v>-2082539.4370208106</v>
      </c>
    </row>
    <row r="1119" spans="14:26" x14ac:dyDescent="0.2">
      <c r="N1119" s="56">
        <v>1120</v>
      </c>
      <c r="O1119" s="191" t="str">
        <f t="shared" si="131"/>
        <v>NL200</v>
      </c>
      <c r="P1119" s="57">
        <f t="shared" si="132"/>
        <v>205.32128514056225</v>
      </c>
      <c r="Q1119" s="192">
        <f t="shared" si="137"/>
        <v>109685.49995436173</v>
      </c>
      <c r="R1119" s="149">
        <f t="shared" si="133"/>
        <v>2090543.9941584521</v>
      </c>
      <c r="S1119" s="187">
        <v>46013</v>
      </c>
      <c r="T1119" s="149"/>
      <c r="U1119" s="191"/>
      <c r="X1119" s="149">
        <f t="shared" si="134"/>
        <v>6138</v>
      </c>
      <c r="Y1119" s="57">
        <f t="shared" si="135"/>
        <v>-109685.49995436173</v>
      </c>
      <c r="Z1119" s="193">
        <f t="shared" si="136"/>
        <v>-2084405.9941584521</v>
      </c>
    </row>
    <row r="1120" spans="14:26" x14ac:dyDescent="0.2">
      <c r="N1120" s="56">
        <v>1121</v>
      </c>
      <c r="O1120" s="191" t="str">
        <f t="shared" si="131"/>
        <v>NL200</v>
      </c>
      <c r="P1120" s="57">
        <f t="shared" si="132"/>
        <v>205.32128514056225</v>
      </c>
      <c r="Q1120" s="192">
        <f t="shared" si="137"/>
        <v>109890.82123950229</v>
      </c>
      <c r="R1120" s="149">
        <f t="shared" si="133"/>
        <v>2092410.5512960935</v>
      </c>
      <c r="S1120" s="187">
        <v>46014</v>
      </c>
      <c r="T1120" s="149"/>
      <c r="U1120" s="191"/>
      <c r="X1120" s="149">
        <f t="shared" si="134"/>
        <v>6138</v>
      </c>
      <c r="Y1120" s="57">
        <f t="shared" si="135"/>
        <v>-109890.82123950229</v>
      </c>
      <c r="Z1120" s="193">
        <f t="shared" si="136"/>
        <v>-2086272.5512960935</v>
      </c>
    </row>
    <row r="1121" spans="14:26" x14ac:dyDescent="0.2">
      <c r="N1121" s="56">
        <v>1122</v>
      </c>
      <c r="O1121" s="191" t="str">
        <f t="shared" si="131"/>
        <v>NL200</v>
      </c>
      <c r="P1121" s="57">
        <f t="shared" si="132"/>
        <v>205.32128514056225</v>
      </c>
      <c r="Q1121" s="192">
        <f t="shared" si="137"/>
        <v>110096.14252464284</v>
      </c>
      <c r="R1121" s="149">
        <f t="shared" si="133"/>
        <v>2094277.1084337351</v>
      </c>
      <c r="S1121" s="187">
        <v>46015</v>
      </c>
      <c r="T1121" s="149"/>
      <c r="U1121" s="191"/>
      <c r="X1121" s="149">
        <f t="shared" si="134"/>
        <v>6138</v>
      </c>
      <c r="Y1121" s="57">
        <f t="shared" si="135"/>
        <v>-110096.14252464284</v>
      </c>
      <c r="Z1121" s="193">
        <f t="shared" si="136"/>
        <v>-2088139.1084337351</v>
      </c>
    </row>
    <row r="1122" spans="14:26" x14ac:dyDescent="0.2">
      <c r="N1122" s="56">
        <v>1123</v>
      </c>
      <c r="O1122" s="191" t="str">
        <f t="shared" si="131"/>
        <v>NL200</v>
      </c>
      <c r="P1122" s="57">
        <f t="shared" si="132"/>
        <v>205.32128514056225</v>
      </c>
      <c r="Q1122" s="192">
        <f t="shared" si="137"/>
        <v>110301.4638097834</v>
      </c>
      <c r="R1122" s="149">
        <f t="shared" si="133"/>
        <v>2096143.6655713764</v>
      </c>
      <c r="S1122" s="187">
        <v>46016</v>
      </c>
      <c r="T1122" s="149"/>
      <c r="U1122" s="191"/>
      <c r="X1122" s="149">
        <f t="shared" si="134"/>
        <v>6138</v>
      </c>
      <c r="Y1122" s="57">
        <f t="shared" si="135"/>
        <v>-110301.4638097834</v>
      </c>
      <c r="Z1122" s="193">
        <f t="shared" si="136"/>
        <v>-2090005.6655713764</v>
      </c>
    </row>
    <row r="1123" spans="14:26" x14ac:dyDescent="0.2">
      <c r="N1123" s="56">
        <v>1124</v>
      </c>
      <c r="O1123" s="191" t="str">
        <f t="shared" si="131"/>
        <v>NL200</v>
      </c>
      <c r="P1123" s="57">
        <f t="shared" si="132"/>
        <v>205.32128514056225</v>
      </c>
      <c r="Q1123" s="192">
        <f t="shared" si="137"/>
        <v>110506.78509492395</v>
      </c>
      <c r="R1123" s="149">
        <f t="shared" si="133"/>
        <v>2098010.2227090178</v>
      </c>
      <c r="S1123" s="187">
        <v>46017</v>
      </c>
      <c r="T1123" s="149"/>
      <c r="U1123" s="191"/>
      <c r="X1123" s="149">
        <f t="shared" si="134"/>
        <v>6138</v>
      </c>
      <c r="Y1123" s="57">
        <f t="shared" si="135"/>
        <v>-110506.78509492395</v>
      </c>
      <c r="Z1123" s="193">
        <f t="shared" si="136"/>
        <v>-2091872.2227090178</v>
      </c>
    </row>
    <row r="1124" spans="14:26" x14ac:dyDescent="0.2">
      <c r="N1124" s="56">
        <v>1125</v>
      </c>
      <c r="O1124" s="191" t="str">
        <f t="shared" si="131"/>
        <v>NL200</v>
      </c>
      <c r="P1124" s="57">
        <f t="shared" si="132"/>
        <v>205.32128514056225</v>
      </c>
      <c r="Q1124" s="192">
        <f t="shared" si="137"/>
        <v>110712.10638006451</v>
      </c>
      <c r="R1124" s="149">
        <f t="shared" si="133"/>
        <v>2099876.7798466594</v>
      </c>
      <c r="S1124" s="187">
        <v>46018</v>
      </c>
      <c r="T1124" s="149"/>
      <c r="U1124" s="191"/>
      <c r="X1124" s="149">
        <f t="shared" si="134"/>
        <v>6138</v>
      </c>
      <c r="Y1124" s="57">
        <f t="shared" si="135"/>
        <v>-110712.10638006451</v>
      </c>
      <c r="Z1124" s="193">
        <f t="shared" si="136"/>
        <v>-2093738.7798466594</v>
      </c>
    </row>
    <row r="1125" spans="14:26" x14ac:dyDescent="0.2">
      <c r="N1125" s="56">
        <v>1126</v>
      </c>
      <c r="O1125" s="191" t="str">
        <f t="shared" si="131"/>
        <v>NL200</v>
      </c>
      <c r="P1125" s="57">
        <f t="shared" si="132"/>
        <v>205.32128514056225</v>
      </c>
      <c r="Q1125" s="192">
        <f t="shared" si="137"/>
        <v>110917.42766520506</v>
      </c>
      <c r="R1125" s="149">
        <f t="shared" si="133"/>
        <v>2101743.336984301</v>
      </c>
      <c r="S1125" s="187">
        <v>46019</v>
      </c>
      <c r="T1125" s="149"/>
      <c r="U1125" s="191"/>
      <c r="X1125" s="149">
        <f t="shared" si="134"/>
        <v>6138</v>
      </c>
      <c r="Y1125" s="57">
        <f t="shared" si="135"/>
        <v>-110917.42766520506</v>
      </c>
      <c r="Z1125" s="193">
        <f t="shared" si="136"/>
        <v>-2095605.336984301</v>
      </c>
    </row>
    <row r="1126" spans="14:26" x14ac:dyDescent="0.2">
      <c r="N1126" s="56">
        <v>1127</v>
      </c>
      <c r="O1126" s="191" t="str">
        <f t="shared" si="131"/>
        <v>NL200</v>
      </c>
      <c r="P1126" s="57">
        <f t="shared" si="132"/>
        <v>205.32128514056225</v>
      </c>
      <c r="Q1126" s="192">
        <f t="shared" si="137"/>
        <v>111122.74895034562</v>
      </c>
      <c r="R1126" s="149">
        <f t="shared" si="133"/>
        <v>2103609.8941219426</v>
      </c>
      <c r="S1126" s="187">
        <v>46020</v>
      </c>
      <c r="T1126" s="149"/>
      <c r="U1126" s="191"/>
      <c r="X1126" s="149">
        <f t="shared" si="134"/>
        <v>6138</v>
      </c>
      <c r="Y1126" s="57">
        <f t="shared" si="135"/>
        <v>-111122.74895034562</v>
      </c>
      <c r="Z1126" s="193">
        <f t="shared" si="136"/>
        <v>-2097471.8941219426</v>
      </c>
    </row>
    <row r="1127" spans="14:26" x14ac:dyDescent="0.2">
      <c r="N1127" s="56">
        <v>1128</v>
      </c>
      <c r="O1127" s="191" t="str">
        <f t="shared" si="131"/>
        <v>NL200</v>
      </c>
      <c r="P1127" s="57">
        <f t="shared" si="132"/>
        <v>205.32128514056225</v>
      </c>
      <c r="Q1127" s="192">
        <f t="shared" si="137"/>
        <v>111328.07023548617</v>
      </c>
      <c r="R1127" s="149">
        <f t="shared" si="133"/>
        <v>2105476.4512595837</v>
      </c>
      <c r="S1127" s="187">
        <v>46021</v>
      </c>
      <c r="T1127" s="149"/>
      <c r="U1127" s="191"/>
      <c r="X1127" s="149">
        <f t="shared" si="134"/>
        <v>6138</v>
      </c>
      <c r="Y1127" s="57">
        <f t="shared" si="135"/>
        <v>-111328.07023548617</v>
      </c>
      <c r="Z1127" s="193">
        <f t="shared" si="136"/>
        <v>-2099338.4512595837</v>
      </c>
    </row>
    <row r="1128" spans="14:26" x14ac:dyDescent="0.2">
      <c r="N1128" s="56">
        <v>1129</v>
      </c>
      <c r="O1128" s="191" t="str">
        <f t="shared" si="131"/>
        <v>NL200</v>
      </c>
      <c r="P1128" s="57">
        <f t="shared" si="132"/>
        <v>205.32128514056225</v>
      </c>
      <c r="Q1128" s="192">
        <f t="shared" si="137"/>
        <v>111533.39152062673</v>
      </c>
      <c r="R1128" s="149">
        <f t="shared" si="133"/>
        <v>2107343.0083972253</v>
      </c>
      <c r="S1128" s="187">
        <v>46022</v>
      </c>
      <c r="T1128" s="149"/>
      <c r="U1128" s="191"/>
      <c r="X1128" s="149">
        <f t="shared" si="134"/>
        <v>6138</v>
      </c>
      <c r="Y1128" s="57">
        <f t="shared" si="135"/>
        <v>-111533.39152062673</v>
      </c>
      <c r="Z1128" s="193">
        <f t="shared" si="136"/>
        <v>-2101205.0083972253</v>
      </c>
    </row>
    <row r="1129" spans="14:26" x14ac:dyDescent="0.2">
      <c r="N1129" s="56">
        <v>1130</v>
      </c>
      <c r="O1129" s="191" t="str">
        <f t="shared" si="131"/>
        <v>NL200</v>
      </c>
      <c r="P1129" s="57">
        <f t="shared" si="132"/>
        <v>205.32128514056225</v>
      </c>
      <c r="Q1129" s="192">
        <f t="shared" si="137"/>
        <v>111738.71280576728</v>
      </c>
      <c r="R1129" s="149">
        <f t="shared" si="133"/>
        <v>2109209.5655348669</v>
      </c>
      <c r="S1129" s="187">
        <v>46023</v>
      </c>
      <c r="T1129" s="149"/>
      <c r="U1129" s="191"/>
      <c r="X1129" s="149">
        <f t="shared" si="134"/>
        <v>6138</v>
      </c>
      <c r="Y1129" s="57">
        <f t="shared" si="135"/>
        <v>-111738.71280576728</v>
      </c>
      <c r="Z1129" s="193">
        <f t="shared" si="136"/>
        <v>-2103071.5655348669</v>
      </c>
    </row>
    <row r="1130" spans="14:26" x14ac:dyDescent="0.2">
      <c r="N1130" s="56">
        <v>1131</v>
      </c>
      <c r="O1130" s="191" t="str">
        <f t="shared" si="131"/>
        <v>NL200</v>
      </c>
      <c r="P1130" s="57">
        <f t="shared" si="132"/>
        <v>205.32128514056225</v>
      </c>
      <c r="Q1130" s="192">
        <f t="shared" si="137"/>
        <v>111944.03409090784</v>
      </c>
      <c r="R1130" s="149">
        <f t="shared" si="133"/>
        <v>2111076.1226725085</v>
      </c>
      <c r="S1130" s="187">
        <v>46024</v>
      </c>
      <c r="T1130" s="149"/>
      <c r="U1130" s="191"/>
      <c r="X1130" s="149">
        <f t="shared" si="134"/>
        <v>6138</v>
      </c>
      <c r="Y1130" s="57">
        <f t="shared" si="135"/>
        <v>-111944.03409090784</v>
      </c>
      <c r="Z1130" s="193">
        <f t="shared" si="136"/>
        <v>-2104938.1226725085</v>
      </c>
    </row>
    <row r="1131" spans="14:26" x14ac:dyDescent="0.2">
      <c r="N1131" s="56">
        <v>1132</v>
      </c>
      <c r="O1131" s="191" t="str">
        <f t="shared" si="131"/>
        <v>NL200</v>
      </c>
      <c r="P1131" s="57">
        <f t="shared" si="132"/>
        <v>205.32128514056225</v>
      </c>
      <c r="Q1131" s="192">
        <f t="shared" si="137"/>
        <v>112149.35537604839</v>
      </c>
      <c r="R1131" s="149">
        <f t="shared" si="133"/>
        <v>2112942.6798101496</v>
      </c>
      <c r="S1131" s="187">
        <v>46025</v>
      </c>
      <c r="T1131" s="149"/>
      <c r="U1131" s="191"/>
      <c r="X1131" s="149">
        <f t="shared" si="134"/>
        <v>6138</v>
      </c>
      <c r="Y1131" s="57">
        <f t="shared" si="135"/>
        <v>-112149.35537604839</v>
      </c>
      <c r="Z1131" s="193">
        <f t="shared" si="136"/>
        <v>-2106804.6798101496</v>
      </c>
    </row>
    <row r="1132" spans="14:26" x14ac:dyDescent="0.2">
      <c r="N1132" s="56">
        <v>1133</v>
      </c>
      <c r="O1132" s="191" t="str">
        <f t="shared" si="131"/>
        <v>NL200</v>
      </c>
      <c r="P1132" s="57">
        <f t="shared" si="132"/>
        <v>205.32128514056225</v>
      </c>
      <c r="Q1132" s="192">
        <f t="shared" si="137"/>
        <v>112354.67666118895</v>
      </c>
      <c r="R1132" s="149">
        <f t="shared" si="133"/>
        <v>2114809.2369477912</v>
      </c>
      <c r="S1132" s="187">
        <v>46026</v>
      </c>
      <c r="T1132" s="149"/>
      <c r="U1132" s="191"/>
      <c r="X1132" s="149">
        <f t="shared" si="134"/>
        <v>6138</v>
      </c>
      <c r="Y1132" s="57">
        <f t="shared" si="135"/>
        <v>-112354.67666118895</v>
      </c>
      <c r="Z1132" s="193">
        <f t="shared" si="136"/>
        <v>-2108671.2369477912</v>
      </c>
    </row>
    <row r="1133" spans="14:26" x14ac:dyDescent="0.2">
      <c r="N1133" s="56">
        <v>1134</v>
      </c>
      <c r="O1133" s="191" t="str">
        <f t="shared" si="131"/>
        <v>NL200</v>
      </c>
      <c r="P1133" s="57">
        <f t="shared" si="132"/>
        <v>205.32128514056225</v>
      </c>
      <c r="Q1133" s="192">
        <f t="shared" si="137"/>
        <v>112559.9979463295</v>
      </c>
      <c r="R1133" s="149">
        <f t="shared" si="133"/>
        <v>2116675.7940854328</v>
      </c>
      <c r="S1133" s="187">
        <v>46027</v>
      </c>
      <c r="T1133" s="149"/>
      <c r="U1133" s="191"/>
      <c r="X1133" s="149">
        <f t="shared" si="134"/>
        <v>6138</v>
      </c>
      <c r="Y1133" s="57">
        <f t="shared" si="135"/>
        <v>-112559.9979463295</v>
      </c>
      <c r="Z1133" s="193">
        <f t="shared" si="136"/>
        <v>-2110537.7940854328</v>
      </c>
    </row>
    <row r="1134" spans="14:26" x14ac:dyDescent="0.2">
      <c r="N1134" s="56">
        <v>1135</v>
      </c>
      <c r="O1134" s="191" t="str">
        <f t="shared" si="131"/>
        <v>NL200</v>
      </c>
      <c r="P1134" s="57">
        <f t="shared" si="132"/>
        <v>205.32128514056225</v>
      </c>
      <c r="Q1134" s="192">
        <f t="shared" si="137"/>
        <v>112765.31923147006</v>
      </c>
      <c r="R1134" s="149">
        <f t="shared" si="133"/>
        <v>2118542.3512230744</v>
      </c>
      <c r="S1134" s="187">
        <v>46028</v>
      </c>
      <c r="T1134" s="149"/>
      <c r="U1134" s="191"/>
      <c r="X1134" s="149">
        <f t="shared" si="134"/>
        <v>6138</v>
      </c>
      <c r="Y1134" s="57">
        <f t="shared" si="135"/>
        <v>-112765.31923147006</v>
      </c>
      <c r="Z1134" s="193">
        <f t="shared" si="136"/>
        <v>-2112404.3512230744</v>
      </c>
    </row>
    <row r="1135" spans="14:26" x14ac:dyDescent="0.2">
      <c r="N1135" s="56">
        <v>1136</v>
      </c>
      <c r="O1135" s="191" t="str">
        <f t="shared" si="131"/>
        <v>NL200</v>
      </c>
      <c r="P1135" s="57">
        <f t="shared" si="132"/>
        <v>205.32128514056225</v>
      </c>
      <c r="Q1135" s="192">
        <f t="shared" si="137"/>
        <v>112970.64051661061</v>
      </c>
      <c r="R1135" s="149">
        <f t="shared" si="133"/>
        <v>2120408.9083607155</v>
      </c>
      <c r="S1135" s="187">
        <v>46029</v>
      </c>
      <c r="T1135" s="149"/>
      <c r="U1135" s="191"/>
      <c r="X1135" s="149">
        <f t="shared" si="134"/>
        <v>6138</v>
      </c>
      <c r="Y1135" s="57">
        <f t="shared" si="135"/>
        <v>-112970.64051661061</v>
      </c>
      <c r="Z1135" s="193">
        <f t="shared" si="136"/>
        <v>-2114270.9083607155</v>
      </c>
    </row>
    <row r="1136" spans="14:26" x14ac:dyDescent="0.2">
      <c r="N1136" s="56">
        <v>1137</v>
      </c>
      <c r="O1136" s="191" t="str">
        <f t="shared" si="131"/>
        <v>NL200</v>
      </c>
      <c r="P1136" s="57">
        <f t="shared" si="132"/>
        <v>205.32128514056225</v>
      </c>
      <c r="Q1136" s="192">
        <f t="shared" si="137"/>
        <v>113175.96180175117</v>
      </c>
      <c r="R1136" s="149">
        <f t="shared" si="133"/>
        <v>2122275.4654983571</v>
      </c>
      <c r="S1136" s="187">
        <v>46030</v>
      </c>
      <c r="T1136" s="149"/>
      <c r="U1136" s="191"/>
      <c r="X1136" s="149">
        <f t="shared" si="134"/>
        <v>6138</v>
      </c>
      <c r="Y1136" s="57">
        <f t="shared" si="135"/>
        <v>-113175.96180175117</v>
      </c>
      <c r="Z1136" s="193">
        <f t="shared" si="136"/>
        <v>-2116137.4654983571</v>
      </c>
    </row>
    <row r="1137" spans="14:26" x14ac:dyDescent="0.2">
      <c r="N1137" s="56">
        <v>1138</v>
      </c>
      <c r="O1137" s="191" t="str">
        <f t="shared" si="131"/>
        <v>NL200</v>
      </c>
      <c r="P1137" s="57">
        <f t="shared" si="132"/>
        <v>205.32128514056225</v>
      </c>
      <c r="Q1137" s="192">
        <f t="shared" si="137"/>
        <v>113381.28308689172</v>
      </c>
      <c r="R1137" s="149">
        <f t="shared" si="133"/>
        <v>2124142.0226359987</v>
      </c>
      <c r="S1137" s="187">
        <v>46031</v>
      </c>
      <c r="T1137" s="149"/>
      <c r="U1137" s="191"/>
      <c r="X1137" s="149">
        <f t="shared" si="134"/>
        <v>6138</v>
      </c>
      <c r="Y1137" s="57">
        <f t="shared" si="135"/>
        <v>-113381.28308689172</v>
      </c>
      <c r="Z1137" s="193">
        <f t="shared" si="136"/>
        <v>-2118004.0226359987</v>
      </c>
    </row>
    <row r="1138" spans="14:26" x14ac:dyDescent="0.2">
      <c r="N1138" s="56">
        <v>1139</v>
      </c>
      <c r="O1138" s="191" t="str">
        <f t="shared" si="131"/>
        <v>NL200</v>
      </c>
      <c r="P1138" s="57">
        <f t="shared" si="132"/>
        <v>205.32128514056225</v>
      </c>
      <c r="Q1138" s="192">
        <f t="shared" si="137"/>
        <v>113586.60437203228</v>
      </c>
      <c r="R1138" s="149">
        <f t="shared" si="133"/>
        <v>2126008.5797736403</v>
      </c>
      <c r="S1138" s="187">
        <v>46032</v>
      </c>
      <c r="T1138" s="149"/>
      <c r="U1138" s="191"/>
      <c r="X1138" s="149">
        <f t="shared" si="134"/>
        <v>6138</v>
      </c>
      <c r="Y1138" s="57">
        <f t="shared" si="135"/>
        <v>-113586.60437203228</v>
      </c>
      <c r="Z1138" s="193">
        <f t="shared" si="136"/>
        <v>-2119870.5797736403</v>
      </c>
    </row>
    <row r="1139" spans="14:26" x14ac:dyDescent="0.2">
      <c r="N1139" s="56">
        <v>1140</v>
      </c>
      <c r="O1139" s="191" t="str">
        <f t="shared" si="131"/>
        <v>NL200</v>
      </c>
      <c r="P1139" s="57">
        <f t="shared" si="132"/>
        <v>205.32128514056225</v>
      </c>
      <c r="Q1139" s="192">
        <f t="shared" si="137"/>
        <v>113791.92565717283</v>
      </c>
      <c r="R1139" s="149">
        <f t="shared" si="133"/>
        <v>2127875.1369112814</v>
      </c>
      <c r="S1139" s="187">
        <v>46033</v>
      </c>
      <c r="T1139" s="149"/>
      <c r="U1139" s="191"/>
      <c r="X1139" s="149">
        <f t="shared" si="134"/>
        <v>6138</v>
      </c>
      <c r="Y1139" s="57">
        <f t="shared" si="135"/>
        <v>-113791.92565717283</v>
      </c>
      <c r="Z1139" s="193">
        <f t="shared" si="136"/>
        <v>-2121737.1369112814</v>
      </c>
    </row>
    <row r="1140" spans="14:26" x14ac:dyDescent="0.2">
      <c r="N1140" s="56">
        <v>1141</v>
      </c>
      <c r="O1140" s="191" t="str">
        <f t="shared" si="131"/>
        <v>NL200</v>
      </c>
      <c r="P1140" s="57">
        <f t="shared" si="132"/>
        <v>205.32128514056225</v>
      </c>
      <c r="Q1140" s="192">
        <f t="shared" si="137"/>
        <v>113997.24694231339</v>
      </c>
      <c r="R1140" s="149">
        <f t="shared" si="133"/>
        <v>2129741.694048923</v>
      </c>
      <c r="S1140" s="187">
        <v>46034</v>
      </c>
      <c r="T1140" s="149"/>
      <c r="U1140" s="191"/>
      <c r="X1140" s="149">
        <f t="shared" si="134"/>
        <v>6138</v>
      </c>
      <c r="Y1140" s="57">
        <f t="shared" si="135"/>
        <v>-113997.24694231339</v>
      </c>
      <c r="Z1140" s="193">
        <f t="shared" si="136"/>
        <v>-2123603.694048923</v>
      </c>
    </row>
    <row r="1141" spans="14:26" x14ac:dyDescent="0.2">
      <c r="N1141" s="56">
        <v>1142</v>
      </c>
      <c r="O1141" s="191" t="str">
        <f t="shared" si="131"/>
        <v>NL200</v>
      </c>
      <c r="P1141" s="57">
        <f t="shared" si="132"/>
        <v>205.32128514056225</v>
      </c>
      <c r="Q1141" s="192">
        <f t="shared" si="137"/>
        <v>114202.56822745394</v>
      </c>
      <c r="R1141" s="149">
        <f t="shared" si="133"/>
        <v>2131608.2511865646</v>
      </c>
      <c r="S1141" s="187">
        <v>46035</v>
      </c>
      <c r="T1141" s="149"/>
      <c r="U1141" s="191"/>
      <c r="X1141" s="149">
        <f t="shared" si="134"/>
        <v>6138</v>
      </c>
      <c r="Y1141" s="57">
        <f t="shared" si="135"/>
        <v>-114202.56822745394</v>
      </c>
      <c r="Z1141" s="193">
        <f t="shared" si="136"/>
        <v>-2125470.2511865646</v>
      </c>
    </row>
    <row r="1142" spans="14:26" x14ac:dyDescent="0.2">
      <c r="N1142" s="56">
        <v>1143</v>
      </c>
      <c r="O1142" s="191" t="str">
        <f t="shared" si="131"/>
        <v>NL200</v>
      </c>
      <c r="P1142" s="57">
        <f t="shared" si="132"/>
        <v>205.32128514056225</v>
      </c>
      <c r="Q1142" s="192">
        <f t="shared" si="137"/>
        <v>114407.8895125945</v>
      </c>
      <c r="R1142" s="149">
        <f t="shared" si="133"/>
        <v>2133474.8083242062</v>
      </c>
      <c r="S1142" s="187">
        <v>46036</v>
      </c>
      <c r="T1142" s="149"/>
      <c r="U1142" s="191"/>
      <c r="X1142" s="149">
        <f t="shared" si="134"/>
        <v>6138</v>
      </c>
      <c r="Y1142" s="57">
        <f t="shared" si="135"/>
        <v>-114407.8895125945</v>
      </c>
      <c r="Z1142" s="193">
        <f t="shared" si="136"/>
        <v>-2127336.8083242062</v>
      </c>
    </row>
    <row r="1143" spans="14:26" x14ac:dyDescent="0.2">
      <c r="N1143" s="56">
        <v>1144</v>
      </c>
      <c r="O1143" s="191" t="str">
        <f t="shared" si="131"/>
        <v>NL200</v>
      </c>
      <c r="P1143" s="57">
        <f t="shared" si="132"/>
        <v>205.32128514056225</v>
      </c>
      <c r="Q1143" s="192">
        <f t="shared" si="137"/>
        <v>114613.21079773505</v>
      </c>
      <c r="R1143" s="149">
        <f t="shared" si="133"/>
        <v>2135341.3654618473</v>
      </c>
      <c r="S1143" s="187">
        <v>46037</v>
      </c>
      <c r="T1143" s="149"/>
      <c r="U1143" s="191"/>
      <c r="X1143" s="149">
        <f t="shared" si="134"/>
        <v>6138</v>
      </c>
      <c r="Y1143" s="57">
        <f t="shared" si="135"/>
        <v>-114613.21079773505</v>
      </c>
      <c r="Z1143" s="193">
        <f t="shared" si="136"/>
        <v>-2129203.3654618473</v>
      </c>
    </row>
    <row r="1144" spans="14:26" x14ac:dyDescent="0.2">
      <c r="N1144" s="56">
        <v>1145</v>
      </c>
      <c r="O1144" s="191" t="str">
        <f t="shared" si="131"/>
        <v>NL200</v>
      </c>
      <c r="P1144" s="57">
        <f t="shared" si="132"/>
        <v>205.32128514056225</v>
      </c>
      <c r="Q1144" s="192">
        <f t="shared" si="137"/>
        <v>114818.53208287561</v>
      </c>
      <c r="R1144" s="149">
        <f t="shared" si="133"/>
        <v>2137207.9225994889</v>
      </c>
      <c r="S1144" s="187">
        <v>46038</v>
      </c>
      <c r="T1144" s="149"/>
      <c r="U1144" s="191"/>
      <c r="X1144" s="149">
        <f t="shared" si="134"/>
        <v>6138</v>
      </c>
      <c r="Y1144" s="57">
        <f t="shared" si="135"/>
        <v>-114818.53208287561</v>
      </c>
      <c r="Z1144" s="193">
        <f t="shared" si="136"/>
        <v>-2131069.9225994889</v>
      </c>
    </row>
    <row r="1145" spans="14:26" x14ac:dyDescent="0.2">
      <c r="N1145" s="56">
        <v>1146</v>
      </c>
      <c r="O1145" s="191" t="str">
        <f t="shared" si="131"/>
        <v>NL200</v>
      </c>
      <c r="P1145" s="57">
        <f t="shared" si="132"/>
        <v>205.32128514056225</v>
      </c>
      <c r="Q1145" s="192">
        <f t="shared" si="137"/>
        <v>115023.85336801616</v>
      </c>
      <c r="R1145" s="149">
        <f t="shared" si="133"/>
        <v>2139074.4797371305</v>
      </c>
      <c r="S1145" s="187">
        <v>46039</v>
      </c>
      <c r="T1145" s="149"/>
      <c r="U1145" s="191"/>
      <c r="X1145" s="149">
        <f t="shared" si="134"/>
        <v>6138</v>
      </c>
      <c r="Y1145" s="57">
        <f t="shared" si="135"/>
        <v>-115023.85336801616</v>
      </c>
      <c r="Z1145" s="193">
        <f t="shared" si="136"/>
        <v>-2132936.4797371305</v>
      </c>
    </row>
    <row r="1146" spans="14:26" x14ac:dyDescent="0.2">
      <c r="N1146" s="56">
        <v>1147</v>
      </c>
      <c r="O1146" s="191" t="str">
        <f t="shared" si="131"/>
        <v>NL200</v>
      </c>
      <c r="P1146" s="57">
        <f t="shared" si="132"/>
        <v>205.32128514056225</v>
      </c>
      <c r="Q1146" s="192">
        <f t="shared" si="137"/>
        <v>115229.17465315672</v>
      </c>
      <c r="R1146" s="149">
        <f t="shared" si="133"/>
        <v>2140941.036874772</v>
      </c>
      <c r="S1146" s="187">
        <v>46040</v>
      </c>
      <c r="T1146" s="149"/>
      <c r="U1146" s="191"/>
      <c r="X1146" s="149">
        <f t="shared" si="134"/>
        <v>6138</v>
      </c>
      <c r="Y1146" s="57">
        <f t="shared" si="135"/>
        <v>-115229.17465315672</v>
      </c>
      <c r="Z1146" s="193">
        <f t="shared" si="136"/>
        <v>-2134803.036874772</v>
      </c>
    </row>
    <row r="1147" spans="14:26" x14ac:dyDescent="0.2">
      <c r="N1147" s="56">
        <v>1148</v>
      </c>
      <c r="O1147" s="191" t="str">
        <f t="shared" si="131"/>
        <v>NL200</v>
      </c>
      <c r="P1147" s="57">
        <f t="shared" si="132"/>
        <v>205.32128514056225</v>
      </c>
      <c r="Q1147" s="192">
        <f t="shared" si="137"/>
        <v>115434.49593829727</v>
      </c>
      <c r="R1147" s="149">
        <f t="shared" si="133"/>
        <v>2142807.5940124132</v>
      </c>
      <c r="S1147" s="187">
        <v>46041</v>
      </c>
      <c r="T1147" s="149"/>
      <c r="U1147" s="191"/>
      <c r="X1147" s="149">
        <f t="shared" si="134"/>
        <v>6138</v>
      </c>
      <c r="Y1147" s="57">
        <f t="shared" si="135"/>
        <v>-115434.49593829727</v>
      </c>
      <c r="Z1147" s="193">
        <f t="shared" si="136"/>
        <v>-2136669.5940124132</v>
      </c>
    </row>
    <row r="1148" spans="14:26" x14ac:dyDescent="0.2">
      <c r="N1148" s="56">
        <v>1149</v>
      </c>
      <c r="O1148" s="191" t="str">
        <f t="shared" si="131"/>
        <v>NL200</v>
      </c>
      <c r="P1148" s="57">
        <f t="shared" si="132"/>
        <v>205.32128514056225</v>
      </c>
      <c r="Q1148" s="192">
        <f t="shared" si="137"/>
        <v>115639.81722343783</v>
      </c>
      <c r="R1148" s="149">
        <f t="shared" si="133"/>
        <v>2144674.1511500548</v>
      </c>
      <c r="S1148" s="187">
        <v>46042</v>
      </c>
      <c r="T1148" s="149"/>
      <c r="U1148" s="191"/>
      <c r="X1148" s="149">
        <f t="shared" si="134"/>
        <v>6138</v>
      </c>
      <c r="Y1148" s="57">
        <f t="shared" si="135"/>
        <v>-115639.81722343783</v>
      </c>
      <c r="Z1148" s="193">
        <f t="shared" si="136"/>
        <v>-2138536.1511500548</v>
      </c>
    </row>
    <row r="1149" spans="14:26" x14ac:dyDescent="0.2">
      <c r="N1149" s="56">
        <v>1150</v>
      </c>
      <c r="O1149" s="191" t="str">
        <f t="shared" si="131"/>
        <v>NL200</v>
      </c>
      <c r="P1149" s="57">
        <f t="shared" si="132"/>
        <v>205.32128514056225</v>
      </c>
      <c r="Q1149" s="192">
        <f t="shared" si="137"/>
        <v>115845.13850857838</v>
      </c>
      <c r="R1149" s="149">
        <f t="shared" si="133"/>
        <v>2146540.7082876964</v>
      </c>
      <c r="S1149" s="187">
        <v>46043</v>
      </c>
      <c r="T1149" s="149"/>
      <c r="U1149" s="191"/>
      <c r="X1149" s="149">
        <f t="shared" si="134"/>
        <v>6138</v>
      </c>
      <c r="Y1149" s="57">
        <f t="shared" si="135"/>
        <v>-115845.13850857838</v>
      </c>
      <c r="Z1149" s="193">
        <f t="shared" si="136"/>
        <v>-2140402.7082876964</v>
      </c>
    </row>
    <row r="1150" spans="14:26" x14ac:dyDescent="0.2">
      <c r="N1150" s="56">
        <v>1151</v>
      </c>
      <c r="O1150" s="191" t="str">
        <f t="shared" si="131"/>
        <v>NL200</v>
      </c>
      <c r="P1150" s="57">
        <f t="shared" si="132"/>
        <v>205.32128514056225</v>
      </c>
      <c r="Q1150" s="192">
        <f t="shared" si="137"/>
        <v>116050.45979371894</v>
      </c>
      <c r="R1150" s="149">
        <f t="shared" si="133"/>
        <v>2148407.2654253379</v>
      </c>
      <c r="S1150" s="187">
        <v>46044</v>
      </c>
      <c r="T1150" s="149"/>
      <c r="U1150" s="191"/>
      <c r="X1150" s="149">
        <f t="shared" si="134"/>
        <v>6138</v>
      </c>
      <c r="Y1150" s="57">
        <f t="shared" si="135"/>
        <v>-116050.45979371894</v>
      </c>
      <c r="Z1150" s="193">
        <f t="shared" si="136"/>
        <v>-2142269.2654253379</v>
      </c>
    </row>
    <row r="1151" spans="14:26" x14ac:dyDescent="0.2">
      <c r="N1151" s="56">
        <v>1152</v>
      </c>
      <c r="O1151" s="191" t="str">
        <f t="shared" si="131"/>
        <v>NL200</v>
      </c>
      <c r="P1151" s="57">
        <f t="shared" si="132"/>
        <v>205.32128514056225</v>
      </c>
      <c r="Q1151" s="192">
        <f t="shared" si="137"/>
        <v>116255.78107885949</v>
      </c>
      <c r="R1151" s="149">
        <f t="shared" si="133"/>
        <v>2150273.8225629791</v>
      </c>
      <c r="S1151" s="187">
        <v>46045</v>
      </c>
      <c r="T1151" s="149"/>
      <c r="U1151" s="191"/>
      <c r="X1151" s="149">
        <f t="shared" si="134"/>
        <v>6138</v>
      </c>
      <c r="Y1151" s="57">
        <f t="shared" si="135"/>
        <v>-116255.78107885949</v>
      </c>
      <c r="Z1151" s="193">
        <f t="shared" si="136"/>
        <v>-2144135.8225629791</v>
      </c>
    </row>
    <row r="1152" spans="14:26" x14ac:dyDescent="0.2">
      <c r="N1152" s="56">
        <v>1153</v>
      </c>
      <c r="O1152" s="191" t="str">
        <f t="shared" ref="O1152:O1215" si="138">IF(N1152&lt;$K$3,$A$3,IF(AND(N1152&gt;$K$3,N1152&lt;$K$4),$A$4,IF(AND(N1152&gt;$K$4,N1152&lt;$K$5),$A$5,IF(AND(N1152&gt;$K$5,N1152&lt;$K$6),$A$6,IF(AND(N1152&gt;$K$6,N1152&lt;$K$7),$A$7,IF(AND(N1152&gt;$K$7,N1152&lt;$K$8),$A$8,IF(AND(N1152&gt;$K$8,N1152&lt;$K$9),$A$9)))))))</f>
        <v>NL200</v>
      </c>
      <c r="P1152" s="57">
        <f t="shared" si="132"/>
        <v>205.32128514056225</v>
      </c>
      <c r="Q1152" s="192">
        <f t="shared" si="137"/>
        <v>116461.10236400005</v>
      </c>
      <c r="R1152" s="149">
        <f t="shared" si="133"/>
        <v>2152140.3797006207</v>
      </c>
      <c r="S1152" s="187">
        <v>46046</v>
      </c>
      <c r="T1152" s="149"/>
      <c r="U1152" s="191"/>
      <c r="X1152" s="149">
        <f t="shared" si="134"/>
        <v>6138</v>
      </c>
      <c r="Y1152" s="57">
        <f t="shared" si="135"/>
        <v>-116461.10236400005</v>
      </c>
      <c r="Z1152" s="193">
        <f t="shared" si="136"/>
        <v>-2146002.3797006207</v>
      </c>
    </row>
    <row r="1153" spans="14:26" x14ac:dyDescent="0.2">
      <c r="N1153" s="56">
        <v>1154</v>
      </c>
      <c r="O1153" s="191" t="str">
        <f t="shared" si="138"/>
        <v>NL200</v>
      </c>
      <c r="P1153" s="57">
        <f t="shared" ref="P1153:P1216" si="139">VLOOKUP(O1153,$A$3:$L$9,12,0)</f>
        <v>205.32128514056225</v>
      </c>
      <c r="Q1153" s="192">
        <f t="shared" si="137"/>
        <v>116666.4236491406</v>
      </c>
      <c r="R1153" s="149">
        <f t="shared" si="133"/>
        <v>2154006.9368382622</v>
      </c>
      <c r="S1153" s="187">
        <v>46047</v>
      </c>
      <c r="T1153" s="149"/>
      <c r="U1153" s="191"/>
      <c r="X1153" s="149">
        <f t="shared" si="134"/>
        <v>6138</v>
      </c>
      <c r="Y1153" s="57">
        <f t="shared" si="135"/>
        <v>-116666.4236491406</v>
      </c>
      <c r="Z1153" s="193">
        <f t="shared" si="136"/>
        <v>-2147868.9368382622</v>
      </c>
    </row>
    <row r="1154" spans="14:26" x14ac:dyDescent="0.2">
      <c r="N1154" s="56">
        <v>1155</v>
      </c>
      <c r="O1154" s="191" t="str">
        <f t="shared" si="138"/>
        <v>NL200</v>
      </c>
      <c r="P1154" s="57">
        <f t="shared" si="139"/>
        <v>205.32128514056225</v>
      </c>
      <c r="Q1154" s="192">
        <f t="shared" si="137"/>
        <v>116871.74493428116</v>
      </c>
      <c r="R1154" s="149">
        <f t="shared" ref="R1154:R1217" si="140">$C$25*N1154</f>
        <v>2155873.4939759038</v>
      </c>
      <c r="S1154" s="187">
        <v>46048</v>
      </c>
      <c r="T1154" s="149"/>
      <c r="U1154" s="191"/>
      <c r="X1154" s="149">
        <f t="shared" si="134"/>
        <v>6138</v>
      </c>
      <c r="Y1154" s="57">
        <f t="shared" si="135"/>
        <v>-116871.74493428116</v>
      </c>
      <c r="Z1154" s="193">
        <f t="shared" si="136"/>
        <v>-2149735.4939759038</v>
      </c>
    </row>
    <row r="1155" spans="14:26" x14ac:dyDescent="0.2">
      <c r="N1155" s="56">
        <v>1156</v>
      </c>
      <c r="O1155" s="191" t="str">
        <f t="shared" si="138"/>
        <v>NL200</v>
      </c>
      <c r="P1155" s="57">
        <f t="shared" si="139"/>
        <v>205.32128514056225</v>
      </c>
      <c r="Q1155" s="192">
        <f t="shared" si="137"/>
        <v>117077.06621942171</v>
      </c>
      <c r="R1155" s="149">
        <f t="shared" si="140"/>
        <v>2157740.051113545</v>
      </c>
      <c r="S1155" s="187">
        <v>46049</v>
      </c>
      <c r="T1155" s="149"/>
      <c r="U1155" s="191"/>
      <c r="X1155" s="149">
        <f t="shared" si="134"/>
        <v>6138</v>
      </c>
      <c r="Y1155" s="57">
        <f t="shared" si="135"/>
        <v>-117077.06621942171</v>
      </c>
      <c r="Z1155" s="193">
        <f t="shared" si="136"/>
        <v>-2151602.051113545</v>
      </c>
    </row>
    <row r="1156" spans="14:26" x14ac:dyDescent="0.2">
      <c r="N1156" s="56">
        <v>1157</v>
      </c>
      <c r="O1156" s="191" t="str">
        <f t="shared" si="138"/>
        <v>NL200</v>
      </c>
      <c r="P1156" s="57">
        <f t="shared" si="139"/>
        <v>205.32128514056225</v>
      </c>
      <c r="Q1156" s="192">
        <f t="shared" si="137"/>
        <v>117282.38750456227</v>
      </c>
      <c r="R1156" s="149">
        <f t="shared" si="140"/>
        <v>2159606.6082511866</v>
      </c>
      <c r="S1156" s="187">
        <v>46050</v>
      </c>
      <c r="T1156" s="149"/>
      <c r="U1156" s="191"/>
      <c r="X1156" s="149">
        <f t="shared" si="134"/>
        <v>6138</v>
      </c>
      <c r="Y1156" s="57">
        <f t="shared" si="135"/>
        <v>-117282.38750456227</v>
      </c>
      <c r="Z1156" s="193">
        <f t="shared" si="136"/>
        <v>-2153468.6082511866</v>
      </c>
    </row>
    <row r="1157" spans="14:26" x14ac:dyDescent="0.2">
      <c r="N1157" s="56">
        <v>1158</v>
      </c>
      <c r="O1157" s="191" t="str">
        <f t="shared" si="138"/>
        <v>NL200</v>
      </c>
      <c r="P1157" s="57">
        <f t="shared" si="139"/>
        <v>205.32128514056225</v>
      </c>
      <c r="Q1157" s="192">
        <f t="shared" si="137"/>
        <v>117487.70878970283</v>
      </c>
      <c r="R1157" s="149">
        <f t="shared" si="140"/>
        <v>2161473.1653888281</v>
      </c>
      <c r="S1157" s="187">
        <v>46051</v>
      </c>
      <c r="T1157" s="149"/>
      <c r="U1157" s="191"/>
      <c r="X1157" s="149">
        <f t="shared" si="134"/>
        <v>6138</v>
      </c>
      <c r="Y1157" s="57">
        <f t="shared" si="135"/>
        <v>-117487.70878970283</v>
      </c>
      <c r="Z1157" s="193">
        <f t="shared" si="136"/>
        <v>-2155335.1653888281</v>
      </c>
    </row>
    <row r="1158" spans="14:26" x14ac:dyDescent="0.2">
      <c r="N1158" s="56">
        <v>1159</v>
      </c>
      <c r="O1158" s="191" t="str">
        <f t="shared" si="138"/>
        <v>NL200</v>
      </c>
      <c r="P1158" s="57">
        <f t="shared" si="139"/>
        <v>205.32128514056225</v>
      </c>
      <c r="Q1158" s="192">
        <f t="shared" si="137"/>
        <v>117693.03007484338</v>
      </c>
      <c r="R1158" s="149">
        <f t="shared" si="140"/>
        <v>2163339.7225264697</v>
      </c>
      <c r="S1158" s="187">
        <v>46052</v>
      </c>
      <c r="T1158" s="149"/>
      <c r="U1158" s="191"/>
      <c r="X1158" s="149">
        <f t="shared" si="134"/>
        <v>6138</v>
      </c>
      <c r="Y1158" s="57">
        <f t="shared" si="135"/>
        <v>-117693.03007484338</v>
      </c>
      <c r="Z1158" s="193">
        <f t="shared" si="136"/>
        <v>-2157201.7225264697</v>
      </c>
    </row>
    <row r="1159" spans="14:26" x14ac:dyDescent="0.2">
      <c r="N1159" s="56">
        <v>1160</v>
      </c>
      <c r="O1159" s="191" t="str">
        <f t="shared" si="138"/>
        <v>NL200</v>
      </c>
      <c r="P1159" s="57">
        <f t="shared" si="139"/>
        <v>205.32128514056225</v>
      </c>
      <c r="Q1159" s="192">
        <f t="shared" si="137"/>
        <v>117898.35135998394</v>
      </c>
      <c r="R1159" s="149">
        <f t="shared" si="140"/>
        <v>2165206.2796641109</v>
      </c>
      <c r="S1159" s="187">
        <v>46053</v>
      </c>
      <c r="T1159" s="149"/>
      <c r="U1159" s="191"/>
      <c r="X1159" s="149">
        <f t="shared" si="134"/>
        <v>6138</v>
      </c>
      <c r="Y1159" s="57">
        <f t="shared" si="135"/>
        <v>-117898.35135998394</v>
      </c>
      <c r="Z1159" s="193">
        <f t="shared" si="136"/>
        <v>-2159068.2796641109</v>
      </c>
    </row>
    <row r="1160" spans="14:26" x14ac:dyDescent="0.2">
      <c r="N1160" s="56">
        <v>1161</v>
      </c>
      <c r="O1160" s="191" t="str">
        <f t="shared" si="138"/>
        <v>NL200</v>
      </c>
      <c r="P1160" s="57">
        <f t="shared" si="139"/>
        <v>205.32128514056225</v>
      </c>
      <c r="Q1160" s="192">
        <f t="shared" si="137"/>
        <v>118103.67264512449</v>
      </c>
      <c r="R1160" s="149">
        <f t="shared" si="140"/>
        <v>2167072.8368017524</v>
      </c>
      <c r="S1160" s="187">
        <v>46054</v>
      </c>
      <c r="T1160" s="149"/>
      <c r="U1160" s="191"/>
      <c r="X1160" s="149">
        <f t="shared" si="134"/>
        <v>6138</v>
      </c>
      <c r="Y1160" s="57">
        <f t="shared" si="135"/>
        <v>-118103.67264512449</v>
      </c>
      <c r="Z1160" s="193">
        <f t="shared" si="136"/>
        <v>-2160934.8368017524</v>
      </c>
    </row>
    <row r="1161" spans="14:26" x14ac:dyDescent="0.2">
      <c r="N1161" s="56">
        <v>1162</v>
      </c>
      <c r="O1161" s="191" t="str">
        <f t="shared" si="138"/>
        <v>NL200</v>
      </c>
      <c r="P1161" s="57">
        <f t="shared" si="139"/>
        <v>205.32128514056225</v>
      </c>
      <c r="Q1161" s="192">
        <f t="shared" si="137"/>
        <v>118308.99393026505</v>
      </c>
      <c r="R1161" s="149">
        <f t="shared" si="140"/>
        <v>2168939.393939394</v>
      </c>
      <c r="S1161" s="187">
        <v>46055</v>
      </c>
      <c r="T1161" s="149"/>
      <c r="U1161" s="191"/>
      <c r="X1161" s="149">
        <f t="shared" si="134"/>
        <v>6138</v>
      </c>
      <c r="Y1161" s="57">
        <f t="shared" si="135"/>
        <v>-118308.99393026505</v>
      </c>
      <c r="Z1161" s="193">
        <f t="shared" si="136"/>
        <v>-2162801.393939394</v>
      </c>
    </row>
    <row r="1162" spans="14:26" x14ac:dyDescent="0.2">
      <c r="N1162" s="56">
        <v>1163</v>
      </c>
      <c r="O1162" s="191" t="str">
        <f t="shared" si="138"/>
        <v>NL200</v>
      </c>
      <c r="P1162" s="57">
        <f t="shared" si="139"/>
        <v>205.32128514056225</v>
      </c>
      <c r="Q1162" s="192">
        <f t="shared" si="137"/>
        <v>118514.3152154056</v>
      </c>
      <c r="R1162" s="149">
        <f t="shared" si="140"/>
        <v>2170805.9510770356</v>
      </c>
      <c r="S1162" s="187">
        <v>46056</v>
      </c>
      <c r="T1162" s="149"/>
      <c r="U1162" s="191"/>
      <c r="X1162" s="149">
        <f t="shared" si="134"/>
        <v>6138</v>
      </c>
      <c r="Y1162" s="57">
        <f t="shared" si="135"/>
        <v>-118514.3152154056</v>
      </c>
      <c r="Z1162" s="193">
        <f t="shared" si="136"/>
        <v>-2164667.9510770356</v>
      </c>
    </row>
    <row r="1163" spans="14:26" x14ac:dyDescent="0.2">
      <c r="N1163" s="56">
        <v>1164</v>
      </c>
      <c r="O1163" s="191" t="str">
        <f t="shared" si="138"/>
        <v>NL200</v>
      </c>
      <c r="P1163" s="57">
        <f t="shared" si="139"/>
        <v>205.32128514056225</v>
      </c>
      <c r="Q1163" s="192">
        <f t="shared" si="137"/>
        <v>118719.63650054616</v>
      </c>
      <c r="R1163" s="149">
        <f t="shared" si="140"/>
        <v>2172672.5082146768</v>
      </c>
      <c r="S1163" s="187">
        <v>46057</v>
      </c>
      <c r="T1163" s="149"/>
      <c r="U1163" s="191"/>
      <c r="X1163" s="149">
        <f t="shared" ref="X1163:X1226" si="141">X1162+W1163</f>
        <v>6138</v>
      </c>
      <c r="Y1163" s="57">
        <f t="shared" ref="Y1163:Y1226" si="142">V1163-Q1163</f>
        <v>-118719.63650054616</v>
      </c>
      <c r="Z1163" s="193">
        <f t="shared" ref="Z1163:Z1226" si="143">X1163-R1163</f>
        <v>-2166534.5082146768</v>
      </c>
    </row>
    <row r="1164" spans="14:26" x14ac:dyDescent="0.2">
      <c r="N1164" s="56">
        <v>1165</v>
      </c>
      <c r="O1164" s="191" t="str">
        <f t="shared" si="138"/>
        <v>NL200</v>
      </c>
      <c r="P1164" s="57">
        <f t="shared" si="139"/>
        <v>205.32128514056225</v>
      </c>
      <c r="Q1164" s="192">
        <f t="shared" si="137"/>
        <v>118924.95778568671</v>
      </c>
      <c r="R1164" s="149">
        <f t="shared" si="140"/>
        <v>2174539.0653523183</v>
      </c>
      <c r="S1164" s="187">
        <v>46058</v>
      </c>
      <c r="T1164" s="149"/>
      <c r="U1164" s="191"/>
      <c r="X1164" s="149">
        <f t="shared" si="141"/>
        <v>6138</v>
      </c>
      <c r="Y1164" s="57">
        <f t="shared" si="142"/>
        <v>-118924.95778568671</v>
      </c>
      <c r="Z1164" s="193">
        <f t="shared" si="143"/>
        <v>-2168401.0653523183</v>
      </c>
    </row>
    <row r="1165" spans="14:26" x14ac:dyDescent="0.2">
      <c r="N1165" s="56">
        <v>1166</v>
      </c>
      <c r="O1165" s="191" t="str">
        <f t="shared" si="138"/>
        <v>NL200</v>
      </c>
      <c r="P1165" s="57">
        <f t="shared" si="139"/>
        <v>205.32128514056225</v>
      </c>
      <c r="Q1165" s="192">
        <f t="shared" si="137"/>
        <v>119130.27907082727</v>
      </c>
      <c r="R1165" s="149">
        <f t="shared" si="140"/>
        <v>2176405.6224899599</v>
      </c>
      <c r="S1165" s="187">
        <v>46059</v>
      </c>
      <c r="T1165" s="149"/>
      <c r="U1165" s="191"/>
      <c r="X1165" s="149">
        <f t="shared" si="141"/>
        <v>6138</v>
      </c>
      <c r="Y1165" s="57">
        <f t="shared" si="142"/>
        <v>-119130.27907082727</v>
      </c>
      <c r="Z1165" s="193">
        <f t="shared" si="143"/>
        <v>-2170267.6224899599</v>
      </c>
    </row>
    <row r="1166" spans="14:26" x14ac:dyDescent="0.2">
      <c r="N1166" s="56">
        <v>1167</v>
      </c>
      <c r="O1166" s="191" t="str">
        <f t="shared" si="138"/>
        <v>NL200</v>
      </c>
      <c r="P1166" s="57">
        <f t="shared" si="139"/>
        <v>205.32128514056225</v>
      </c>
      <c r="Q1166" s="192">
        <f t="shared" si="137"/>
        <v>119335.60035596782</v>
      </c>
      <c r="R1166" s="149">
        <f t="shared" si="140"/>
        <v>2178272.1796276015</v>
      </c>
      <c r="S1166" s="187">
        <v>46060</v>
      </c>
      <c r="T1166" s="149"/>
      <c r="U1166" s="191"/>
      <c r="X1166" s="149">
        <f t="shared" si="141"/>
        <v>6138</v>
      </c>
      <c r="Y1166" s="57">
        <f t="shared" si="142"/>
        <v>-119335.60035596782</v>
      </c>
      <c r="Z1166" s="193">
        <f t="shared" si="143"/>
        <v>-2172134.1796276015</v>
      </c>
    </row>
    <row r="1167" spans="14:26" x14ac:dyDescent="0.2">
      <c r="N1167" s="56">
        <v>1168</v>
      </c>
      <c r="O1167" s="191" t="str">
        <f t="shared" si="138"/>
        <v>NL200</v>
      </c>
      <c r="P1167" s="57">
        <f t="shared" si="139"/>
        <v>205.32128514056225</v>
      </c>
      <c r="Q1167" s="192">
        <f t="shared" si="137"/>
        <v>119540.92164110838</v>
      </c>
      <c r="R1167" s="149">
        <f t="shared" si="140"/>
        <v>2180138.7367652426</v>
      </c>
      <c r="S1167" s="187">
        <v>46061</v>
      </c>
      <c r="T1167" s="149"/>
      <c r="U1167" s="191"/>
      <c r="X1167" s="149">
        <f t="shared" si="141"/>
        <v>6138</v>
      </c>
      <c r="Y1167" s="57">
        <f t="shared" si="142"/>
        <v>-119540.92164110838</v>
      </c>
      <c r="Z1167" s="193">
        <f t="shared" si="143"/>
        <v>-2174000.7367652426</v>
      </c>
    </row>
    <row r="1168" spans="14:26" x14ac:dyDescent="0.2">
      <c r="N1168" s="56">
        <v>1169</v>
      </c>
      <c r="O1168" s="191" t="str">
        <f t="shared" si="138"/>
        <v>NL200</v>
      </c>
      <c r="P1168" s="57">
        <f t="shared" si="139"/>
        <v>205.32128514056225</v>
      </c>
      <c r="Q1168" s="192">
        <f t="shared" si="137"/>
        <v>119746.24292624893</v>
      </c>
      <c r="R1168" s="149">
        <f t="shared" si="140"/>
        <v>2182005.2939028842</v>
      </c>
      <c r="S1168" s="187">
        <v>46062</v>
      </c>
      <c r="T1168" s="149"/>
      <c r="U1168" s="191"/>
      <c r="X1168" s="149">
        <f t="shared" si="141"/>
        <v>6138</v>
      </c>
      <c r="Y1168" s="57">
        <f t="shared" si="142"/>
        <v>-119746.24292624893</v>
      </c>
      <c r="Z1168" s="193">
        <f t="shared" si="143"/>
        <v>-2175867.2939028842</v>
      </c>
    </row>
    <row r="1169" spans="14:26" x14ac:dyDescent="0.2">
      <c r="N1169" s="56">
        <v>1170</v>
      </c>
      <c r="O1169" s="191" t="str">
        <f t="shared" si="138"/>
        <v>NL200</v>
      </c>
      <c r="P1169" s="57">
        <f t="shared" si="139"/>
        <v>205.32128514056225</v>
      </c>
      <c r="Q1169" s="192">
        <f t="shared" si="137"/>
        <v>119951.56421138949</v>
      </c>
      <c r="R1169" s="149">
        <f t="shared" si="140"/>
        <v>2183871.8510405258</v>
      </c>
      <c r="S1169" s="187">
        <v>46063</v>
      </c>
      <c r="T1169" s="149"/>
      <c r="U1169" s="191"/>
      <c r="X1169" s="149">
        <f t="shared" si="141"/>
        <v>6138</v>
      </c>
      <c r="Y1169" s="57">
        <f t="shared" si="142"/>
        <v>-119951.56421138949</v>
      </c>
      <c r="Z1169" s="193">
        <f t="shared" si="143"/>
        <v>-2177733.8510405258</v>
      </c>
    </row>
    <row r="1170" spans="14:26" x14ac:dyDescent="0.2">
      <c r="N1170" s="56">
        <v>1171</v>
      </c>
      <c r="O1170" s="191" t="str">
        <f t="shared" si="138"/>
        <v>NL200</v>
      </c>
      <c r="P1170" s="57">
        <f t="shared" si="139"/>
        <v>205.32128514056225</v>
      </c>
      <c r="Q1170" s="192">
        <f t="shared" si="137"/>
        <v>120156.88549653004</v>
      </c>
      <c r="R1170" s="149">
        <f t="shared" si="140"/>
        <v>2185738.4081781674</v>
      </c>
      <c r="S1170" s="187">
        <v>46064</v>
      </c>
      <c r="T1170" s="149"/>
      <c r="U1170" s="191"/>
      <c r="X1170" s="149">
        <f t="shared" si="141"/>
        <v>6138</v>
      </c>
      <c r="Y1170" s="57">
        <f t="shared" si="142"/>
        <v>-120156.88549653004</v>
      </c>
      <c r="Z1170" s="193">
        <f t="shared" si="143"/>
        <v>-2179600.4081781674</v>
      </c>
    </row>
    <row r="1171" spans="14:26" x14ac:dyDescent="0.2">
      <c r="N1171" s="56">
        <v>1172</v>
      </c>
      <c r="O1171" s="191" t="str">
        <f t="shared" si="138"/>
        <v>NL200</v>
      </c>
      <c r="P1171" s="57">
        <f t="shared" si="139"/>
        <v>205.32128514056225</v>
      </c>
      <c r="Q1171" s="192">
        <f t="shared" ref="Q1171:Q1234" si="144">Q1170+P1171</f>
        <v>120362.2067816706</v>
      </c>
      <c r="R1171" s="149">
        <f t="shared" si="140"/>
        <v>2187604.9653158085</v>
      </c>
      <c r="S1171" s="187">
        <v>46065</v>
      </c>
      <c r="T1171" s="149"/>
      <c r="U1171" s="191"/>
      <c r="X1171" s="149">
        <f t="shared" si="141"/>
        <v>6138</v>
      </c>
      <c r="Y1171" s="57">
        <f t="shared" si="142"/>
        <v>-120362.2067816706</v>
      </c>
      <c r="Z1171" s="193">
        <f t="shared" si="143"/>
        <v>-2181466.9653158085</v>
      </c>
    </row>
    <row r="1172" spans="14:26" x14ac:dyDescent="0.2">
      <c r="N1172" s="56">
        <v>1173</v>
      </c>
      <c r="O1172" s="191" t="str">
        <f t="shared" si="138"/>
        <v>NL200</v>
      </c>
      <c r="P1172" s="57">
        <f t="shared" si="139"/>
        <v>205.32128514056225</v>
      </c>
      <c r="Q1172" s="192">
        <f t="shared" si="144"/>
        <v>120567.52806681115</v>
      </c>
      <c r="R1172" s="149">
        <f t="shared" si="140"/>
        <v>2189471.5224534501</v>
      </c>
      <c r="S1172" s="187">
        <v>46066</v>
      </c>
      <c r="T1172" s="149"/>
      <c r="U1172" s="191"/>
      <c r="X1172" s="149">
        <f t="shared" si="141"/>
        <v>6138</v>
      </c>
      <c r="Y1172" s="57">
        <f t="shared" si="142"/>
        <v>-120567.52806681115</v>
      </c>
      <c r="Z1172" s="193">
        <f t="shared" si="143"/>
        <v>-2183333.5224534501</v>
      </c>
    </row>
    <row r="1173" spans="14:26" x14ac:dyDescent="0.2">
      <c r="N1173" s="56">
        <v>1174</v>
      </c>
      <c r="O1173" s="191" t="str">
        <f t="shared" si="138"/>
        <v>NL200</v>
      </c>
      <c r="P1173" s="57">
        <f t="shared" si="139"/>
        <v>205.32128514056225</v>
      </c>
      <c r="Q1173" s="192">
        <f t="shared" si="144"/>
        <v>120772.84935195171</v>
      </c>
      <c r="R1173" s="149">
        <f t="shared" si="140"/>
        <v>2191338.0795910917</v>
      </c>
      <c r="S1173" s="187">
        <v>46067</v>
      </c>
      <c r="T1173" s="149"/>
      <c r="U1173" s="191"/>
      <c r="X1173" s="149">
        <f t="shared" si="141"/>
        <v>6138</v>
      </c>
      <c r="Y1173" s="57">
        <f t="shared" si="142"/>
        <v>-120772.84935195171</v>
      </c>
      <c r="Z1173" s="193">
        <f t="shared" si="143"/>
        <v>-2185200.0795910917</v>
      </c>
    </row>
    <row r="1174" spans="14:26" x14ac:dyDescent="0.2">
      <c r="N1174" s="56">
        <v>1175</v>
      </c>
      <c r="O1174" s="191" t="str">
        <f t="shared" si="138"/>
        <v>NL200</v>
      </c>
      <c r="P1174" s="57">
        <f t="shared" si="139"/>
        <v>205.32128514056225</v>
      </c>
      <c r="Q1174" s="192">
        <f t="shared" si="144"/>
        <v>120978.17063709226</v>
      </c>
      <c r="R1174" s="149">
        <f t="shared" si="140"/>
        <v>2193204.6367287333</v>
      </c>
      <c r="S1174" s="187">
        <v>46068</v>
      </c>
      <c r="T1174" s="149"/>
      <c r="U1174" s="191"/>
      <c r="X1174" s="149">
        <f t="shared" si="141"/>
        <v>6138</v>
      </c>
      <c r="Y1174" s="57">
        <f t="shared" si="142"/>
        <v>-120978.17063709226</v>
      </c>
      <c r="Z1174" s="193">
        <f t="shared" si="143"/>
        <v>-2187066.6367287333</v>
      </c>
    </row>
    <row r="1175" spans="14:26" x14ac:dyDescent="0.2">
      <c r="N1175" s="56">
        <v>1176</v>
      </c>
      <c r="O1175" s="191" t="str">
        <f t="shared" si="138"/>
        <v>NL200</v>
      </c>
      <c r="P1175" s="57">
        <f t="shared" si="139"/>
        <v>205.32128514056225</v>
      </c>
      <c r="Q1175" s="192">
        <f t="shared" si="144"/>
        <v>121183.49192223282</v>
      </c>
      <c r="R1175" s="149">
        <f t="shared" si="140"/>
        <v>2195071.1938663744</v>
      </c>
      <c r="S1175" s="187">
        <v>46069</v>
      </c>
      <c r="T1175" s="149"/>
      <c r="U1175" s="191"/>
      <c r="X1175" s="149">
        <f t="shared" si="141"/>
        <v>6138</v>
      </c>
      <c r="Y1175" s="57">
        <f t="shared" si="142"/>
        <v>-121183.49192223282</v>
      </c>
      <c r="Z1175" s="193">
        <f t="shared" si="143"/>
        <v>-2188933.1938663744</v>
      </c>
    </row>
    <row r="1176" spans="14:26" x14ac:dyDescent="0.2">
      <c r="N1176" s="56">
        <v>1177</v>
      </c>
      <c r="O1176" s="191" t="str">
        <f t="shared" si="138"/>
        <v>NL200</v>
      </c>
      <c r="P1176" s="57">
        <f t="shared" si="139"/>
        <v>205.32128514056225</v>
      </c>
      <c r="Q1176" s="192">
        <f t="shared" si="144"/>
        <v>121388.81320737337</v>
      </c>
      <c r="R1176" s="149">
        <f t="shared" si="140"/>
        <v>2196937.751004016</v>
      </c>
      <c r="S1176" s="187">
        <v>46070</v>
      </c>
      <c r="T1176" s="149"/>
      <c r="U1176" s="191"/>
      <c r="X1176" s="149">
        <f t="shared" si="141"/>
        <v>6138</v>
      </c>
      <c r="Y1176" s="57">
        <f t="shared" si="142"/>
        <v>-121388.81320737337</v>
      </c>
      <c r="Z1176" s="193">
        <f t="shared" si="143"/>
        <v>-2190799.751004016</v>
      </c>
    </row>
    <row r="1177" spans="14:26" x14ac:dyDescent="0.2">
      <c r="N1177" s="56">
        <v>1178</v>
      </c>
      <c r="O1177" s="191" t="str">
        <f t="shared" si="138"/>
        <v>NL200</v>
      </c>
      <c r="P1177" s="57">
        <f t="shared" si="139"/>
        <v>205.32128514056225</v>
      </c>
      <c r="Q1177" s="192">
        <f t="shared" si="144"/>
        <v>121594.13449251393</v>
      </c>
      <c r="R1177" s="149">
        <f t="shared" si="140"/>
        <v>2198804.3081416576</v>
      </c>
      <c r="S1177" s="187">
        <v>46071</v>
      </c>
      <c r="T1177" s="149"/>
      <c r="U1177" s="191"/>
      <c r="X1177" s="149">
        <f t="shared" si="141"/>
        <v>6138</v>
      </c>
      <c r="Y1177" s="57">
        <f t="shared" si="142"/>
        <v>-121594.13449251393</v>
      </c>
      <c r="Z1177" s="193">
        <f t="shared" si="143"/>
        <v>-2192666.3081416576</v>
      </c>
    </row>
    <row r="1178" spans="14:26" x14ac:dyDescent="0.2">
      <c r="N1178" s="56">
        <v>1179</v>
      </c>
      <c r="O1178" s="191" t="str">
        <f t="shared" si="138"/>
        <v>NL200</v>
      </c>
      <c r="P1178" s="57">
        <f t="shared" si="139"/>
        <v>205.32128514056225</v>
      </c>
      <c r="Q1178" s="192">
        <f t="shared" si="144"/>
        <v>121799.45577765448</v>
      </c>
      <c r="R1178" s="149">
        <f t="shared" si="140"/>
        <v>2200670.8652792992</v>
      </c>
      <c r="S1178" s="187">
        <v>46072</v>
      </c>
      <c r="T1178" s="149"/>
      <c r="U1178" s="191"/>
      <c r="X1178" s="149">
        <f t="shared" si="141"/>
        <v>6138</v>
      </c>
      <c r="Y1178" s="57">
        <f t="shared" si="142"/>
        <v>-121799.45577765448</v>
      </c>
      <c r="Z1178" s="193">
        <f t="shared" si="143"/>
        <v>-2194532.8652792992</v>
      </c>
    </row>
    <row r="1179" spans="14:26" x14ac:dyDescent="0.2">
      <c r="N1179" s="56">
        <v>1180</v>
      </c>
      <c r="O1179" s="191" t="str">
        <f t="shared" si="138"/>
        <v>NL200</v>
      </c>
      <c r="P1179" s="57">
        <f t="shared" si="139"/>
        <v>205.32128514056225</v>
      </c>
      <c r="Q1179" s="192">
        <f t="shared" si="144"/>
        <v>122004.77706279504</v>
      </c>
      <c r="R1179" s="149">
        <f t="shared" si="140"/>
        <v>2202537.4224169403</v>
      </c>
      <c r="S1179" s="187">
        <v>46073</v>
      </c>
      <c r="T1179" s="149"/>
      <c r="U1179" s="191"/>
      <c r="X1179" s="149">
        <f t="shared" si="141"/>
        <v>6138</v>
      </c>
      <c r="Y1179" s="57">
        <f t="shared" si="142"/>
        <v>-122004.77706279504</v>
      </c>
      <c r="Z1179" s="193">
        <f t="shared" si="143"/>
        <v>-2196399.4224169403</v>
      </c>
    </row>
    <row r="1180" spans="14:26" x14ac:dyDescent="0.2">
      <c r="N1180" s="56">
        <v>1181</v>
      </c>
      <c r="O1180" s="191" t="str">
        <f t="shared" si="138"/>
        <v>NL200</v>
      </c>
      <c r="P1180" s="57">
        <f t="shared" si="139"/>
        <v>205.32128514056225</v>
      </c>
      <c r="Q1180" s="192">
        <f t="shared" si="144"/>
        <v>122210.09834793559</v>
      </c>
      <c r="R1180" s="149">
        <f t="shared" si="140"/>
        <v>2204403.9795545819</v>
      </c>
      <c r="S1180" s="187">
        <v>46074</v>
      </c>
      <c r="T1180" s="149"/>
      <c r="U1180" s="191"/>
      <c r="X1180" s="149">
        <f t="shared" si="141"/>
        <v>6138</v>
      </c>
      <c r="Y1180" s="57">
        <f t="shared" si="142"/>
        <v>-122210.09834793559</v>
      </c>
      <c r="Z1180" s="193">
        <f t="shared" si="143"/>
        <v>-2198265.9795545819</v>
      </c>
    </row>
    <row r="1181" spans="14:26" x14ac:dyDescent="0.2">
      <c r="N1181" s="56">
        <v>1182</v>
      </c>
      <c r="O1181" s="191" t="str">
        <f t="shared" si="138"/>
        <v>NL200</v>
      </c>
      <c r="P1181" s="57">
        <f t="shared" si="139"/>
        <v>205.32128514056225</v>
      </c>
      <c r="Q1181" s="192">
        <f t="shared" si="144"/>
        <v>122415.41963307615</v>
      </c>
      <c r="R1181" s="149">
        <f t="shared" si="140"/>
        <v>2206270.5366922235</v>
      </c>
      <c r="S1181" s="187">
        <v>46075</v>
      </c>
      <c r="T1181" s="149"/>
      <c r="U1181" s="191"/>
      <c r="X1181" s="149">
        <f t="shared" si="141"/>
        <v>6138</v>
      </c>
      <c r="Y1181" s="57">
        <f t="shared" si="142"/>
        <v>-122415.41963307615</v>
      </c>
      <c r="Z1181" s="193">
        <f t="shared" si="143"/>
        <v>-2200132.5366922235</v>
      </c>
    </row>
    <row r="1182" spans="14:26" x14ac:dyDescent="0.2">
      <c r="N1182" s="56">
        <v>1183</v>
      </c>
      <c r="O1182" s="191" t="str">
        <f t="shared" si="138"/>
        <v>NL200</v>
      </c>
      <c r="P1182" s="57">
        <f t="shared" si="139"/>
        <v>205.32128514056225</v>
      </c>
      <c r="Q1182" s="192">
        <f t="shared" si="144"/>
        <v>122620.7409182167</v>
      </c>
      <c r="R1182" s="149">
        <f t="shared" si="140"/>
        <v>2208137.0938298651</v>
      </c>
      <c r="S1182" s="187">
        <v>46076</v>
      </c>
      <c r="T1182" s="149"/>
      <c r="U1182" s="191"/>
      <c r="X1182" s="149">
        <f t="shared" si="141"/>
        <v>6138</v>
      </c>
      <c r="Y1182" s="57">
        <f t="shared" si="142"/>
        <v>-122620.7409182167</v>
      </c>
      <c r="Z1182" s="193">
        <f t="shared" si="143"/>
        <v>-2201999.0938298651</v>
      </c>
    </row>
    <row r="1183" spans="14:26" x14ac:dyDescent="0.2">
      <c r="N1183" s="56">
        <v>1184</v>
      </c>
      <c r="O1183" s="191" t="str">
        <f t="shared" si="138"/>
        <v>NL200</v>
      </c>
      <c r="P1183" s="57">
        <f t="shared" si="139"/>
        <v>205.32128514056225</v>
      </c>
      <c r="Q1183" s="192">
        <f t="shared" si="144"/>
        <v>122826.06220335726</v>
      </c>
      <c r="R1183" s="149">
        <f t="shared" si="140"/>
        <v>2210003.6509675062</v>
      </c>
      <c r="S1183" s="187">
        <v>46077</v>
      </c>
      <c r="T1183" s="149"/>
      <c r="U1183" s="191"/>
      <c r="X1183" s="149">
        <f t="shared" si="141"/>
        <v>6138</v>
      </c>
      <c r="Y1183" s="57">
        <f t="shared" si="142"/>
        <v>-122826.06220335726</v>
      </c>
      <c r="Z1183" s="193">
        <f t="shared" si="143"/>
        <v>-2203865.6509675062</v>
      </c>
    </row>
    <row r="1184" spans="14:26" x14ac:dyDescent="0.2">
      <c r="N1184" s="56">
        <v>1185</v>
      </c>
      <c r="O1184" s="191" t="str">
        <f t="shared" si="138"/>
        <v>NL200</v>
      </c>
      <c r="P1184" s="57">
        <f t="shared" si="139"/>
        <v>205.32128514056225</v>
      </c>
      <c r="Q1184" s="192">
        <f t="shared" si="144"/>
        <v>123031.38348849781</v>
      </c>
      <c r="R1184" s="149">
        <f t="shared" si="140"/>
        <v>2211870.2081051478</v>
      </c>
      <c r="S1184" s="187">
        <v>46078</v>
      </c>
      <c r="T1184" s="149"/>
      <c r="U1184" s="191"/>
      <c r="X1184" s="149">
        <f t="shared" si="141"/>
        <v>6138</v>
      </c>
      <c r="Y1184" s="57">
        <f t="shared" si="142"/>
        <v>-123031.38348849781</v>
      </c>
      <c r="Z1184" s="193">
        <f t="shared" si="143"/>
        <v>-2205732.2081051478</v>
      </c>
    </row>
    <row r="1185" spans="14:26" x14ac:dyDescent="0.2">
      <c r="N1185" s="56">
        <v>1186</v>
      </c>
      <c r="O1185" s="191" t="str">
        <f t="shared" si="138"/>
        <v>NL200</v>
      </c>
      <c r="P1185" s="57">
        <f t="shared" si="139"/>
        <v>205.32128514056225</v>
      </c>
      <c r="Q1185" s="192">
        <f t="shared" si="144"/>
        <v>123236.70477363837</v>
      </c>
      <c r="R1185" s="149">
        <f t="shared" si="140"/>
        <v>2213736.7652427894</v>
      </c>
      <c r="S1185" s="187">
        <v>46079</v>
      </c>
      <c r="T1185" s="149"/>
      <c r="U1185" s="191"/>
      <c r="X1185" s="149">
        <f t="shared" si="141"/>
        <v>6138</v>
      </c>
      <c r="Y1185" s="57">
        <f t="shared" si="142"/>
        <v>-123236.70477363837</v>
      </c>
      <c r="Z1185" s="193">
        <f t="shared" si="143"/>
        <v>-2207598.7652427894</v>
      </c>
    </row>
    <row r="1186" spans="14:26" x14ac:dyDescent="0.2">
      <c r="N1186" s="56">
        <v>1187</v>
      </c>
      <c r="O1186" s="191" t="str">
        <f t="shared" si="138"/>
        <v>NL200</v>
      </c>
      <c r="P1186" s="57">
        <f t="shared" si="139"/>
        <v>205.32128514056225</v>
      </c>
      <c r="Q1186" s="192">
        <f t="shared" si="144"/>
        <v>123442.02605877892</v>
      </c>
      <c r="R1186" s="149">
        <f t="shared" si="140"/>
        <v>2215603.322380431</v>
      </c>
      <c r="S1186" s="187">
        <v>46080</v>
      </c>
      <c r="T1186" s="149"/>
      <c r="U1186" s="191"/>
      <c r="X1186" s="149">
        <f t="shared" si="141"/>
        <v>6138</v>
      </c>
      <c r="Y1186" s="57">
        <f t="shared" si="142"/>
        <v>-123442.02605877892</v>
      </c>
      <c r="Z1186" s="193">
        <f t="shared" si="143"/>
        <v>-2209465.322380431</v>
      </c>
    </row>
    <row r="1187" spans="14:26" x14ac:dyDescent="0.2">
      <c r="N1187" s="56">
        <v>1188</v>
      </c>
      <c r="O1187" s="191" t="str">
        <f t="shared" si="138"/>
        <v>NL200</v>
      </c>
      <c r="P1187" s="57">
        <f t="shared" si="139"/>
        <v>205.32128514056225</v>
      </c>
      <c r="Q1187" s="192">
        <f t="shared" si="144"/>
        <v>123647.34734391948</v>
      </c>
      <c r="R1187" s="149">
        <f t="shared" si="140"/>
        <v>2217469.8795180721</v>
      </c>
      <c r="S1187" s="187">
        <v>46081</v>
      </c>
      <c r="T1187" s="149"/>
      <c r="U1187" s="191"/>
      <c r="X1187" s="149">
        <f t="shared" si="141"/>
        <v>6138</v>
      </c>
      <c r="Y1187" s="57">
        <f t="shared" si="142"/>
        <v>-123647.34734391948</v>
      </c>
      <c r="Z1187" s="193">
        <f t="shared" si="143"/>
        <v>-2211331.8795180721</v>
      </c>
    </row>
    <row r="1188" spans="14:26" x14ac:dyDescent="0.2">
      <c r="N1188" s="56">
        <v>1189</v>
      </c>
      <c r="O1188" s="191" t="str">
        <f t="shared" si="138"/>
        <v>NL200</v>
      </c>
      <c r="P1188" s="57">
        <f t="shared" si="139"/>
        <v>205.32128514056225</v>
      </c>
      <c r="Q1188" s="192">
        <f t="shared" si="144"/>
        <v>123852.66862906003</v>
      </c>
      <c r="R1188" s="149">
        <f t="shared" si="140"/>
        <v>2219336.4366557137</v>
      </c>
      <c r="S1188" s="187">
        <v>46082</v>
      </c>
      <c r="T1188" s="149"/>
      <c r="U1188" s="191"/>
      <c r="X1188" s="149">
        <f t="shared" si="141"/>
        <v>6138</v>
      </c>
      <c r="Y1188" s="57">
        <f t="shared" si="142"/>
        <v>-123852.66862906003</v>
      </c>
      <c r="Z1188" s="193">
        <f t="shared" si="143"/>
        <v>-2213198.4366557137</v>
      </c>
    </row>
    <row r="1189" spans="14:26" x14ac:dyDescent="0.2">
      <c r="N1189" s="56">
        <v>1190</v>
      </c>
      <c r="O1189" s="191" t="str">
        <f t="shared" si="138"/>
        <v>NL200</v>
      </c>
      <c r="P1189" s="57">
        <f t="shared" si="139"/>
        <v>205.32128514056225</v>
      </c>
      <c r="Q1189" s="192">
        <f t="shared" si="144"/>
        <v>124057.98991420059</v>
      </c>
      <c r="R1189" s="149">
        <f t="shared" si="140"/>
        <v>2221202.9937933553</v>
      </c>
      <c r="S1189" s="187">
        <v>46083</v>
      </c>
      <c r="T1189" s="149"/>
      <c r="U1189" s="191"/>
      <c r="X1189" s="149">
        <f t="shared" si="141"/>
        <v>6138</v>
      </c>
      <c r="Y1189" s="57">
        <f t="shared" si="142"/>
        <v>-124057.98991420059</v>
      </c>
      <c r="Z1189" s="193">
        <f t="shared" si="143"/>
        <v>-2215064.9937933553</v>
      </c>
    </row>
    <row r="1190" spans="14:26" x14ac:dyDescent="0.2">
      <c r="N1190" s="56">
        <v>1191</v>
      </c>
      <c r="O1190" s="191" t="str">
        <f t="shared" si="138"/>
        <v>NL200</v>
      </c>
      <c r="P1190" s="57">
        <f t="shared" si="139"/>
        <v>205.32128514056225</v>
      </c>
      <c r="Q1190" s="192">
        <f t="shared" si="144"/>
        <v>124263.31119934114</v>
      </c>
      <c r="R1190" s="149">
        <f t="shared" si="140"/>
        <v>2223069.5509309969</v>
      </c>
      <c r="S1190" s="187">
        <v>46084</v>
      </c>
      <c r="T1190" s="149"/>
      <c r="U1190" s="191"/>
      <c r="X1190" s="149">
        <f t="shared" si="141"/>
        <v>6138</v>
      </c>
      <c r="Y1190" s="57">
        <f t="shared" si="142"/>
        <v>-124263.31119934114</v>
      </c>
      <c r="Z1190" s="193">
        <f t="shared" si="143"/>
        <v>-2216931.5509309969</v>
      </c>
    </row>
    <row r="1191" spans="14:26" x14ac:dyDescent="0.2">
      <c r="N1191" s="56">
        <v>1192</v>
      </c>
      <c r="O1191" s="191" t="str">
        <f t="shared" si="138"/>
        <v>NL200</v>
      </c>
      <c r="P1191" s="57">
        <f t="shared" si="139"/>
        <v>205.32128514056225</v>
      </c>
      <c r="Q1191" s="192">
        <f t="shared" si="144"/>
        <v>124468.6324844817</v>
      </c>
      <c r="R1191" s="149">
        <f t="shared" si="140"/>
        <v>2224936.108068638</v>
      </c>
      <c r="S1191" s="187">
        <v>46085</v>
      </c>
      <c r="T1191" s="149"/>
      <c r="U1191" s="191"/>
      <c r="X1191" s="149">
        <f t="shared" si="141"/>
        <v>6138</v>
      </c>
      <c r="Y1191" s="57">
        <f t="shared" si="142"/>
        <v>-124468.6324844817</v>
      </c>
      <c r="Z1191" s="193">
        <f t="shared" si="143"/>
        <v>-2218798.108068638</v>
      </c>
    </row>
    <row r="1192" spans="14:26" x14ac:dyDescent="0.2">
      <c r="N1192" s="56">
        <v>1193</v>
      </c>
      <c r="O1192" s="191" t="str">
        <f t="shared" si="138"/>
        <v>NL200</v>
      </c>
      <c r="P1192" s="57">
        <f t="shared" si="139"/>
        <v>205.32128514056225</v>
      </c>
      <c r="Q1192" s="192">
        <f t="shared" si="144"/>
        <v>124673.95376962225</v>
      </c>
      <c r="R1192" s="149">
        <f t="shared" si="140"/>
        <v>2226802.6652062796</v>
      </c>
      <c r="S1192" s="187">
        <v>46086</v>
      </c>
      <c r="T1192" s="149"/>
      <c r="U1192" s="191"/>
      <c r="X1192" s="149">
        <f t="shared" si="141"/>
        <v>6138</v>
      </c>
      <c r="Y1192" s="57">
        <f t="shared" si="142"/>
        <v>-124673.95376962225</v>
      </c>
      <c r="Z1192" s="193">
        <f t="shared" si="143"/>
        <v>-2220664.6652062796</v>
      </c>
    </row>
    <row r="1193" spans="14:26" x14ac:dyDescent="0.2">
      <c r="N1193" s="56">
        <v>1194</v>
      </c>
      <c r="O1193" s="191" t="str">
        <f t="shared" si="138"/>
        <v>NL200</v>
      </c>
      <c r="P1193" s="57">
        <f t="shared" si="139"/>
        <v>205.32128514056225</v>
      </c>
      <c r="Q1193" s="192">
        <f t="shared" si="144"/>
        <v>124879.27505476281</v>
      </c>
      <c r="R1193" s="149">
        <f t="shared" si="140"/>
        <v>2228669.2223439212</v>
      </c>
      <c r="S1193" s="187">
        <v>46087</v>
      </c>
      <c r="T1193" s="149"/>
      <c r="U1193" s="191"/>
      <c r="X1193" s="149">
        <f t="shared" si="141"/>
        <v>6138</v>
      </c>
      <c r="Y1193" s="57">
        <f t="shared" si="142"/>
        <v>-124879.27505476281</v>
      </c>
      <c r="Z1193" s="193">
        <f t="shared" si="143"/>
        <v>-2222531.2223439212</v>
      </c>
    </row>
    <row r="1194" spans="14:26" x14ac:dyDescent="0.2">
      <c r="N1194" s="56">
        <v>1195</v>
      </c>
      <c r="O1194" s="191" t="str">
        <f t="shared" si="138"/>
        <v>NL200</v>
      </c>
      <c r="P1194" s="57">
        <f t="shared" si="139"/>
        <v>205.32128514056225</v>
      </c>
      <c r="Q1194" s="192">
        <f t="shared" si="144"/>
        <v>125084.59633990336</v>
      </c>
      <c r="R1194" s="149">
        <f t="shared" si="140"/>
        <v>2230535.7794815628</v>
      </c>
      <c r="S1194" s="187">
        <v>46088</v>
      </c>
      <c r="T1194" s="149"/>
      <c r="U1194" s="191"/>
      <c r="X1194" s="149">
        <f t="shared" si="141"/>
        <v>6138</v>
      </c>
      <c r="Y1194" s="57">
        <f t="shared" si="142"/>
        <v>-125084.59633990336</v>
      </c>
      <c r="Z1194" s="193">
        <f t="shared" si="143"/>
        <v>-2224397.7794815628</v>
      </c>
    </row>
    <row r="1195" spans="14:26" x14ac:dyDescent="0.2">
      <c r="N1195" s="56">
        <v>1196</v>
      </c>
      <c r="O1195" s="191" t="str">
        <f t="shared" si="138"/>
        <v>NL200</v>
      </c>
      <c r="P1195" s="57">
        <f t="shared" si="139"/>
        <v>205.32128514056225</v>
      </c>
      <c r="Q1195" s="192">
        <f t="shared" si="144"/>
        <v>125289.91762504392</v>
      </c>
      <c r="R1195" s="149">
        <f t="shared" si="140"/>
        <v>2232402.3366192044</v>
      </c>
      <c r="S1195" s="187">
        <v>46089</v>
      </c>
      <c r="T1195" s="149"/>
      <c r="U1195" s="191"/>
      <c r="X1195" s="149">
        <f t="shared" si="141"/>
        <v>6138</v>
      </c>
      <c r="Y1195" s="57">
        <f t="shared" si="142"/>
        <v>-125289.91762504392</v>
      </c>
      <c r="Z1195" s="193">
        <f t="shared" si="143"/>
        <v>-2226264.3366192044</v>
      </c>
    </row>
    <row r="1196" spans="14:26" x14ac:dyDescent="0.2">
      <c r="N1196" s="56">
        <v>1197</v>
      </c>
      <c r="O1196" s="191" t="str">
        <f t="shared" si="138"/>
        <v>NL200</v>
      </c>
      <c r="P1196" s="57">
        <f t="shared" si="139"/>
        <v>205.32128514056225</v>
      </c>
      <c r="Q1196" s="192">
        <f t="shared" si="144"/>
        <v>125495.23891018447</v>
      </c>
      <c r="R1196" s="149">
        <f t="shared" si="140"/>
        <v>2234268.8937568455</v>
      </c>
      <c r="S1196" s="187">
        <v>46090</v>
      </c>
      <c r="T1196" s="149"/>
      <c r="U1196" s="191"/>
      <c r="X1196" s="149">
        <f t="shared" si="141"/>
        <v>6138</v>
      </c>
      <c r="Y1196" s="57">
        <f t="shared" si="142"/>
        <v>-125495.23891018447</v>
      </c>
      <c r="Z1196" s="193">
        <f t="shared" si="143"/>
        <v>-2228130.8937568455</v>
      </c>
    </row>
    <row r="1197" spans="14:26" x14ac:dyDescent="0.2">
      <c r="N1197" s="56">
        <v>1198</v>
      </c>
      <c r="O1197" s="191" t="str">
        <f t="shared" si="138"/>
        <v>NL200</v>
      </c>
      <c r="P1197" s="57">
        <f t="shared" si="139"/>
        <v>205.32128514056225</v>
      </c>
      <c r="Q1197" s="192">
        <f t="shared" si="144"/>
        <v>125700.56019532503</v>
      </c>
      <c r="R1197" s="149">
        <f t="shared" si="140"/>
        <v>2236135.4508944871</v>
      </c>
      <c r="S1197" s="187">
        <v>46091</v>
      </c>
      <c r="T1197" s="149"/>
      <c r="U1197" s="191"/>
      <c r="X1197" s="149">
        <f t="shared" si="141"/>
        <v>6138</v>
      </c>
      <c r="Y1197" s="57">
        <f t="shared" si="142"/>
        <v>-125700.56019532503</v>
      </c>
      <c r="Z1197" s="193">
        <f t="shared" si="143"/>
        <v>-2229997.4508944871</v>
      </c>
    </row>
    <row r="1198" spans="14:26" x14ac:dyDescent="0.2">
      <c r="N1198" s="56">
        <v>1199</v>
      </c>
      <c r="O1198" s="191" t="str">
        <f t="shared" si="138"/>
        <v>NL200</v>
      </c>
      <c r="P1198" s="57">
        <f t="shared" si="139"/>
        <v>205.32128514056225</v>
      </c>
      <c r="Q1198" s="192">
        <f t="shared" si="144"/>
        <v>125905.88148046558</v>
      </c>
      <c r="R1198" s="149">
        <f t="shared" si="140"/>
        <v>2238002.0080321287</v>
      </c>
      <c r="S1198" s="187">
        <v>46092</v>
      </c>
      <c r="T1198" s="149"/>
      <c r="U1198" s="191"/>
      <c r="X1198" s="149">
        <f t="shared" si="141"/>
        <v>6138</v>
      </c>
      <c r="Y1198" s="57">
        <f t="shared" si="142"/>
        <v>-125905.88148046558</v>
      </c>
      <c r="Z1198" s="193">
        <f t="shared" si="143"/>
        <v>-2231864.0080321287</v>
      </c>
    </row>
    <row r="1199" spans="14:26" x14ac:dyDescent="0.2">
      <c r="N1199" s="56">
        <v>1200</v>
      </c>
      <c r="O1199" s="191" t="str">
        <f t="shared" si="138"/>
        <v>NL200</v>
      </c>
      <c r="P1199" s="57">
        <f t="shared" si="139"/>
        <v>205.32128514056225</v>
      </c>
      <c r="Q1199" s="192">
        <f t="shared" si="144"/>
        <v>126111.20276560614</v>
      </c>
      <c r="R1199" s="149">
        <f t="shared" si="140"/>
        <v>2239868.5651697703</v>
      </c>
      <c r="S1199" s="187">
        <v>46093</v>
      </c>
      <c r="T1199" s="149"/>
      <c r="U1199" s="191"/>
      <c r="X1199" s="149">
        <f t="shared" si="141"/>
        <v>6138</v>
      </c>
      <c r="Y1199" s="57">
        <f t="shared" si="142"/>
        <v>-126111.20276560614</v>
      </c>
      <c r="Z1199" s="193">
        <f t="shared" si="143"/>
        <v>-2233730.5651697703</v>
      </c>
    </row>
    <row r="1200" spans="14:26" x14ac:dyDescent="0.2">
      <c r="N1200" s="56">
        <v>1201</v>
      </c>
      <c r="O1200" s="191" t="str">
        <f t="shared" si="138"/>
        <v>NL200</v>
      </c>
      <c r="P1200" s="57">
        <f t="shared" si="139"/>
        <v>205.32128514056225</v>
      </c>
      <c r="Q1200" s="192">
        <f t="shared" si="144"/>
        <v>126316.5240507467</v>
      </c>
      <c r="R1200" s="149">
        <f t="shared" si="140"/>
        <v>2241735.1223074114</v>
      </c>
      <c r="S1200" s="187">
        <v>46094</v>
      </c>
      <c r="T1200" s="149"/>
      <c r="U1200" s="191"/>
      <c r="X1200" s="149">
        <f t="shared" si="141"/>
        <v>6138</v>
      </c>
      <c r="Y1200" s="57">
        <f t="shared" si="142"/>
        <v>-126316.5240507467</v>
      </c>
      <c r="Z1200" s="193">
        <f t="shared" si="143"/>
        <v>-2235597.1223074114</v>
      </c>
    </row>
    <row r="1201" spans="14:26" x14ac:dyDescent="0.2">
      <c r="N1201" s="56">
        <v>1202</v>
      </c>
      <c r="O1201" s="191" t="str">
        <f t="shared" si="138"/>
        <v>NL200</v>
      </c>
      <c r="P1201" s="57">
        <f t="shared" si="139"/>
        <v>205.32128514056225</v>
      </c>
      <c r="Q1201" s="192">
        <f t="shared" si="144"/>
        <v>126521.84533588725</v>
      </c>
      <c r="R1201" s="149">
        <f t="shared" si="140"/>
        <v>2243601.679445053</v>
      </c>
      <c r="S1201" s="187">
        <v>46095</v>
      </c>
      <c r="T1201" s="149"/>
      <c r="U1201" s="191"/>
      <c r="X1201" s="149">
        <f t="shared" si="141"/>
        <v>6138</v>
      </c>
      <c r="Y1201" s="57">
        <f t="shared" si="142"/>
        <v>-126521.84533588725</v>
      </c>
      <c r="Z1201" s="193">
        <f t="shared" si="143"/>
        <v>-2237463.679445053</v>
      </c>
    </row>
    <row r="1202" spans="14:26" x14ac:dyDescent="0.2">
      <c r="N1202" s="56">
        <v>1203</v>
      </c>
      <c r="O1202" s="191" t="str">
        <f t="shared" si="138"/>
        <v>NL200</v>
      </c>
      <c r="P1202" s="57">
        <f t="shared" si="139"/>
        <v>205.32128514056225</v>
      </c>
      <c r="Q1202" s="192">
        <f t="shared" si="144"/>
        <v>126727.16662102781</v>
      </c>
      <c r="R1202" s="149">
        <f t="shared" si="140"/>
        <v>2245468.2365826946</v>
      </c>
      <c r="S1202" s="187">
        <v>46096</v>
      </c>
      <c r="T1202" s="149"/>
      <c r="U1202" s="191"/>
      <c r="X1202" s="149">
        <f t="shared" si="141"/>
        <v>6138</v>
      </c>
      <c r="Y1202" s="57">
        <f t="shared" si="142"/>
        <v>-126727.16662102781</v>
      </c>
      <c r="Z1202" s="193">
        <f t="shared" si="143"/>
        <v>-2239330.2365826946</v>
      </c>
    </row>
    <row r="1203" spans="14:26" x14ac:dyDescent="0.2">
      <c r="N1203" s="56">
        <v>1204</v>
      </c>
      <c r="O1203" s="191" t="str">
        <f t="shared" si="138"/>
        <v>NL200</v>
      </c>
      <c r="P1203" s="57">
        <f t="shared" si="139"/>
        <v>205.32128514056225</v>
      </c>
      <c r="Q1203" s="192">
        <f t="shared" si="144"/>
        <v>126932.48790616836</v>
      </c>
      <c r="R1203" s="149">
        <f t="shared" si="140"/>
        <v>2247334.7937203362</v>
      </c>
      <c r="S1203" s="187">
        <v>46097</v>
      </c>
      <c r="T1203" s="149"/>
      <c r="U1203" s="191"/>
      <c r="X1203" s="149">
        <f t="shared" si="141"/>
        <v>6138</v>
      </c>
      <c r="Y1203" s="57">
        <f t="shared" si="142"/>
        <v>-126932.48790616836</v>
      </c>
      <c r="Z1203" s="193">
        <f t="shared" si="143"/>
        <v>-2241196.7937203362</v>
      </c>
    </row>
    <row r="1204" spans="14:26" x14ac:dyDescent="0.2">
      <c r="N1204" s="56">
        <v>1205</v>
      </c>
      <c r="O1204" s="191" t="str">
        <f t="shared" si="138"/>
        <v>NL200</v>
      </c>
      <c r="P1204" s="57">
        <f t="shared" si="139"/>
        <v>205.32128514056225</v>
      </c>
      <c r="Q1204" s="192">
        <f t="shared" si="144"/>
        <v>127137.80919130892</v>
      </c>
      <c r="R1204" s="149">
        <f t="shared" si="140"/>
        <v>2249201.3508579773</v>
      </c>
      <c r="S1204" s="187">
        <v>46098</v>
      </c>
      <c r="T1204" s="149"/>
      <c r="U1204" s="191"/>
      <c r="X1204" s="149">
        <f t="shared" si="141"/>
        <v>6138</v>
      </c>
      <c r="Y1204" s="57">
        <f t="shared" si="142"/>
        <v>-127137.80919130892</v>
      </c>
      <c r="Z1204" s="193">
        <f t="shared" si="143"/>
        <v>-2243063.3508579773</v>
      </c>
    </row>
    <row r="1205" spans="14:26" x14ac:dyDescent="0.2">
      <c r="N1205" s="56">
        <v>1206</v>
      </c>
      <c r="O1205" s="191" t="str">
        <f t="shared" si="138"/>
        <v>NL200</v>
      </c>
      <c r="P1205" s="57">
        <f t="shared" si="139"/>
        <v>205.32128514056225</v>
      </c>
      <c r="Q1205" s="192">
        <f t="shared" si="144"/>
        <v>127343.13047644947</v>
      </c>
      <c r="R1205" s="149">
        <f t="shared" si="140"/>
        <v>2251067.9079956189</v>
      </c>
      <c r="S1205" s="187">
        <v>46099</v>
      </c>
      <c r="T1205" s="149"/>
      <c r="U1205" s="191"/>
      <c r="X1205" s="149">
        <f t="shared" si="141"/>
        <v>6138</v>
      </c>
      <c r="Y1205" s="57">
        <f t="shared" si="142"/>
        <v>-127343.13047644947</v>
      </c>
      <c r="Z1205" s="193">
        <f t="shared" si="143"/>
        <v>-2244929.9079956189</v>
      </c>
    </row>
    <row r="1206" spans="14:26" x14ac:dyDescent="0.2">
      <c r="N1206" s="56">
        <v>1207</v>
      </c>
      <c r="O1206" s="191" t="str">
        <f t="shared" si="138"/>
        <v>NL200</v>
      </c>
      <c r="P1206" s="57">
        <f t="shared" si="139"/>
        <v>205.32128514056225</v>
      </c>
      <c r="Q1206" s="192">
        <f t="shared" si="144"/>
        <v>127548.45176159003</v>
      </c>
      <c r="R1206" s="149">
        <f t="shared" si="140"/>
        <v>2252934.4651332605</v>
      </c>
      <c r="S1206" s="187">
        <v>46100</v>
      </c>
      <c r="T1206" s="149"/>
      <c r="U1206" s="191"/>
      <c r="X1206" s="149">
        <f t="shared" si="141"/>
        <v>6138</v>
      </c>
      <c r="Y1206" s="57">
        <f t="shared" si="142"/>
        <v>-127548.45176159003</v>
      </c>
      <c r="Z1206" s="193">
        <f t="shared" si="143"/>
        <v>-2246796.4651332605</v>
      </c>
    </row>
    <row r="1207" spans="14:26" x14ac:dyDescent="0.2">
      <c r="N1207" s="56">
        <v>1208</v>
      </c>
      <c r="O1207" s="191" t="str">
        <f t="shared" si="138"/>
        <v>NL200</v>
      </c>
      <c r="P1207" s="57">
        <f t="shared" si="139"/>
        <v>205.32128514056225</v>
      </c>
      <c r="Q1207" s="192">
        <f t="shared" si="144"/>
        <v>127753.77304673058</v>
      </c>
      <c r="R1207" s="149">
        <f t="shared" si="140"/>
        <v>2254801.0222709021</v>
      </c>
      <c r="S1207" s="187">
        <v>46101</v>
      </c>
      <c r="T1207" s="149"/>
      <c r="U1207" s="191"/>
      <c r="X1207" s="149">
        <f t="shared" si="141"/>
        <v>6138</v>
      </c>
      <c r="Y1207" s="57">
        <f t="shared" si="142"/>
        <v>-127753.77304673058</v>
      </c>
      <c r="Z1207" s="193">
        <f t="shared" si="143"/>
        <v>-2248663.0222709021</v>
      </c>
    </row>
    <row r="1208" spans="14:26" x14ac:dyDescent="0.2">
      <c r="N1208" s="56">
        <v>1209</v>
      </c>
      <c r="O1208" s="191" t="str">
        <f t="shared" si="138"/>
        <v>NL200</v>
      </c>
      <c r="P1208" s="57">
        <f t="shared" si="139"/>
        <v>205.32128514056225</v>
      </c>
      <c r="Q1208" s="192">
        <f t="shared" si="144"/>
        <v>127959.09433187114</v>
      </c>
      <c r="R1208" s="149">
        <f t="shared" si="140"/>
        <v>2256667.5794085432</v>
      </c>
      <c r="S1208" s="187">
        <v>46102</v>
      </c>
      <c r="T1208" s="149"/>
      <c r="U1208" s="191"/>
      <c r="X1208" s="149">
        <f t="shared" si="141"/>
        <v>6138</v>
      </c>
      <c r="Y1208" s="57">
        <f t="shared" si="142"/>
        <v>-127959.09433187114</v>
      </c>
      <c r="Z1208" s="193">
        <f t="shared" si="143"/>
        <v>-2250529.5794085432</v>
      </c>
    </row>
    <row r="1209" spans="14:26" x14ac:dyDescent="0.2">
      <c r="N1209" s="56">
        <v>1210</v>
      </c>
      <c r="O1209" s="191" t="str">
        <f t="shared" si="138"/>
        <v>NL200</v>
      </c>
      <c r="P1209" s="57">
        <f t="shared" si="139"/>
        <v>205.32128514056225</v>
      </c>
      <c r="Q1209" s="192">
        <f t="shared" si="144"/>
        <v>128164.41561701169</v>
      </c>
      <c r="R1209" s="149">
        <f t="shared" si="140"/>
        <v>2258534.1365461848</v>
      </c>
      <c r="S1209" s="187">
        <v>46103</v>
      </c>
      <c r="T1209" s="149"/>
      <c r="U1209" s="191"/>
      <c r="X1209" s="149">
        <f t="shared" si="141"/>
        <v>6138</v>
      </c>
      <c r="Y1209" s="57">
        <f t="shared" si="142"/>
        <v>-128164.41561701169</v>
      </c>
      <c r="Z1209" s="193">
        <f t="shared" si="143"/>
        <v>-2252396.1365461848</v>
      </c>
    </row>
    <row r="1210" spans="14:26" x14ac:dyDescent="0.2">
      <c r="N1210" s="56">
        <v>1211</v>
      </c>
      <c r="O1210" s="191" t="str">
        <f t="shared" si="138"/>
        <v>NL200</v>
      </c>
      <c r="P1210" s="57">
        <f t="shared" si="139"/>
        <v>205.32128514056225</v>
      </c>
      <c r="Q1210" s="192">
        <f t="shared" si="144"/>
        <v>128369.73690215225</v>
      </c>
      <c r="R1210" s="149">
        <f t="shared" si="140"/>
        <v>2260400.6936838264</v>
      </c>
      <c r="S1210" s="187">
        <v>46104</v>
      </c>
      <c r="T1210" s="149"/>
      <c r="U1210" s="191"/>
      <c r="X1210" s="149">
        <f t="shared" si="141"/>
        <v>6138</v>
      </c>
      <c r="Y1210" s="57">
        <f t="shared" si="142"/>
        <v>-128369.73690215225</v>
      </c>
      <c r="Z1210" s="193">
        <f t="shared" si="143"/>
        <v>-2254262.6936838264</v>
      </c>
    </row>
    <row r="1211" spans="14:26" x14ac:dyDescent="0.2">
      <c r="N1211" s="56">
        <v>1212</v>
      </c>
      <c r="O1211" s="191" t="str">
        <f t="shared" si="138"/>
        <v>NL200</v>
      </c>
      <c r="P1211" s="57">
        <f t="shared" si="139"/>
        <v>205.32128514056225</v>
      </c>
      <c r="Q1211" s="192">
        <f t="shared" si="144"/>
        <v>128575.0581872928</v>
      </c>
      <c r="R1211" s="149">
        <f t="shared" si="140"/>
        <v>2262267.250821468</v>
      </c>
      <c r="S1211" s="187">
        <v>46105</v>
      </c>
      <c r="T1211" s="149"/>
      <c r="U1211" s="191"/>
      <c r="X1211" s="149">
        <f t="shared" si="141"/>
        <v>6138</v>
      </c>
      <c r="Y1211" s="57">
        <f t="shared" si="142"/>
        <v>-128575.0581872928</v>
      </c>
      <c r="Z1211" s="193">
        <f t="shared" si="143"/>
        <v>-2256129.250821468</v>
      </c>
    </row>
    <row r="1212" spans="14:26" x14ac:dyDescent="0.2">
      <c r="N1212" s="56">
        <v>1213</v>
      </c>
      <c r="O1212" s="191" t="str">
        <f t="shared" si="138"/>
        <v>NL200</v>
      </c>
      <c r="P1212" s="57">
        <f t="shared" si="139"/>
        <v>205.32128514056225</v>
      </c>
      <c r="Q1212" s="192">
        <f t="shared" si="144"/>
        <v>128780.37947243336</v>
      </c>
      <c r="R1212" s="149">
        <f t="shared" si="140"/>
        <v>2264133.8079591091</v>
      </c>
      <c r="S1212" s="187">
        <v>46106</v>
      </c>
      <c r="T1212" s="149"/>
      <c r="U1212" s="191"/>
      <c r="X1212" s="149">
        <f t="shared" si="141"/>
        <v>6138</v>
      </c>
      <c r="Y1212" s="57">
        <f t="shared" si="142"/>
        <v>-128780.37947243336</v>
      </c>
      <c r="Z1212" s="193">
        <f t="shared" si="143"/>
        <v>-2257995.8079591091</v>
      </c>
    </row>
    <row r="1213" spans="14:26" x14ac:dyDescent="0.2">
      <c r="N1213" s="56">
        <v>1214</v>
      </c>
      <c r="O1213" s="191" t="str">
        <f t="shared" si="138"/>
        <v>NL200</v>
      </c>
      <c r="P1213" s="57">
        <f t="shared" si="139"/>
        <v>205.32128514056225</v>
      </c>
      <c r="Q1213" s="192">
        <f t="shared" si="144"/>
        <v>128985.70075757391</v>
      </c>
      <c r="R1213" s="149">
        <f t="shared" si="140"/>
        <v>2266000.3650967507</v>
      </c>
      <c r="S1213" s="187">
        <v>46107</v>
      </c>
      <c r="T1213" s="149"/>
      <c r="U1213" s="191"/>
      <c r="X1213" s="149">
        <f t="shared" si="141"/>
        <v>6138</v>
      </c>
      <c r="Y1213" s="57">
        <f t="shared" si="142"/>
        <v>-128985.70075757391</v>
      </c>
      <c r="Z1213" s="193">
        <f t="shared" si="143"/>
        <v>-2259862.3650967507</v>
      </c>
    </row>
    <row r="1214" spans="14:26" x14ac:dyDescent="0.2">
      <c r="N1214" s="56">
        <v>1215</v>
      </c>
      <c r="O1214" s="191" t="str">
        <f t="shared" si="138"/>
        <v>NL200</v>
      </c>
      <c r="P1214" s="57">
        <f t="shared" si="139"/>
        <v>205.32128514056225</v>
      </c>
      <c r="Q1214" s="192">
        <f t="shared" si="144"/>
        <v>129191.02204271447</v>
      </c>
      <c r="R1214" s="149">
        <f t="shared" si="140"/>
        <v>2267866.9222343923</v>
      </c>
      <c r="S1214" s="187">
        <v>46108</v>
      </c>
      <c r="T1214" s="149"/>
      <c r="U1214" s="191"/>
      <c r="X1214" s="149">
        <f t="shared" si="141"/>
        <v>6138</v>
      </c>
      <c r="Y1214" s="57">
        <f t="shared" si="142"/>
        <v>-129191.02204271447</v>
      </c>
      <c r="Z1214" s="193">
        <f t="shared" si="143"/>
        <v>-2261728.9222343923</v>
      </c>
    </row>
    <row r="1215" spans="14:26" x14ac:dyDescent="0.2">
      <c r="N1215" s="56">
        <v>1216</v>
      </c>
      <c r="O1215" s="191" t="str">
        <f t="shared" si="138"/>
        <v>NL200</v>
      </c>
      <c r="P1215" s="57">
        <f t="shared" si="139"/>
        <v>205.32128514056225</v>
      </c>
      <c r="Q1215" s="192">
        <f t="shared" si="144"/>
        <v>129396.34332785502</v>
      </c>
      <c r="R1215" s="149">
        <f t="shared" si="140"/>
        <v>2269733.4793720338</v>
      </c>
      <c r="S1215" s="187">
        <v>46109</v>
      </c>
      <c r="T1215" s="149"/>
      <c r="U1215" s="191"/>
      <c r="X1215" s="149">
        <f t="shared" si="141"/>
        <v>6138</v>
      </c>
      <c r="Y1215" s="57">
        <f t="shared" si="142"/>
        <v>-129396.34332785502</v>
      </c>
      <c r="Z1215" s="193">
        <f t="shared" si="143"/>
        <v>-2263595.4793720338</v>
      </c>
    </row>
    <row r="1216" spans="14:26" x14ac:dyDescent="0.2">
      <c r="N1216" s="56">
        <v>1217</v>
      </c>
      <c r="O1216" s="191" t="str">
        <f t="shared" ref="O1216:O1279" si="145">IF(N1216&lt;$K$3,$A$3,IF(AND(N1216&gt;$K$3,N1216&lt;$K$4),$A$4,IF(AND(N1216&gt;$K$4,N1216&lt;$K$5),$A$5,IF(AND(N1216&gt;$K$5,N1216&lt;$K$6),$A$6,IF(AND(N1216&gt;$K$6,N1216&lt;$K$7),$A$7,IF(AND(N1216&gt;$K$7,N1216&lt;$K$8),$A$8,IF(AND(N1216&gt;$K$8,N1216&lt;$K$9),$A$9)))))))</f>
        <v>NL200</v>
      </c>
      <c r="P1216" s="57">
        <f t="shared" si="139"/>
        <v>205.32128514056225</v>
      </c>
      <c r="Q1216" s="192">
        <f t="shared" si="144"/>
        <v>129601.66461299558</v>
      </c>
      <c r="R1216" s="149">
        <f t="shared" si="140"/>
        <v>2271600.036509675</v>
      </c>
      <c r="S1216" s="187">
        <v>46110</v>
      </c>
      <c r="T1216" s="149"/>
      <c r="U1216" s="191"/>
      <c r="X1216" s="149">
        <f t="shared" si="141"/>
        <v>6138</v>
      </c>
      <c r="Y1216" s="57">
        <f t="shared" si="142"/>
        <v>-129601.66461299558</v>
      </c>
      <c r="Z1216" s="193">
        <f t="shared" si="143"/>
        <v>-2265462.036509675</v>
      </c>
    </row>
    <row r="1217" spans="14:26" x14ac:dyDescent="0.2">
      <c r="N1217" s="56">
        <v>1218</v>
      </c>
      <c r="O1217" s="191" t="str">
        <f t="shared" si="145"/>
        <v>NL200</v>
      </c>
      <c r="P1217" s="57">
        <f t="shared" ref="P1217:P1280" si="146">VLOOKUP(O1217,$A$3:$L$9,12,0)</f>
        <v>205.32128514056225</v>
      </c>
      <c r="Q1217" s="192">
        <f t="shared" si="144"/>
        <v>129806.98589813613</v>
      </c>
      <c r="R1217" s="149">
        <f t="shared" si="140"/>
        <v>2273466.5936473166</v>
      </c>
      <c r="S1217" s="187">
        <v>46111</v>
      </c>
      <c r="T1217" s="149"/>
      <c r="U1217" s="191"/>
      <c r="X1217" s="149">
        <f t="shared" si="141"/>
        <v>6138</v>
      </c>
      <c r="Y1217" s="57">
        <f t="shared" si="142"/>
        <v>-129806.98589813613</v>
      </c>
      <c r="Z1217" s="193">
        <f t="shared" si="143"/>
        <v>-2267328.5936473166</v>
      </c>
    </row>
    <row r="1218" spans="14:26" x14ac:dyDescent="0.2">
      <c r="N1218" s="56">
        <v>1219</v>
      </c>
      <c r="O1218" s="191" t="str">
        <f t="shared" si="145"/>
        <v>NL200</v>
      </c>
      <c r="P1218" s="57">
        <f t="shared" si="146"/>
        <v>205.32128514056225</v>
      </c>
      <c r="Q1218" s="192">
        <f t="shared" si="144"/>
        <v>130012.30718327669</v>
      </c>
      <c r="R1218" s="149">
        <f t="shared" ref="R1218:R1281" si="147">$C$25*N1218</f>
        <v>2275333.1507849582</v>
      </c>
      <c r="S1218" s="187">
        <v>46112</v>
      </c>
      <c r="T1218" s="149"/>
      <c r="U1218" s="191"/>
      <c r="X1218" s="149">
        <f t="shared" si="141"/>
        <v>6138</v>
      </c>
      <c r="Y1218" s="57">
        <f t="shared" si="142"/>
        <v>-130012.30718327669</v>
      </c>
      <c r="Z1218" s="193">
        <f t="shared" si="143"/>
        <v>-2269195.1507849582</v>
      </c>
    </row>
    <row r="1219" spans="14:26" x14ac:dyDescent="0.2">
      <c r="N1219" s="56">
        <v>1220</v>
      </c>
      <c r="O1219" s="191" t="str">
        <f t="shared" si="145"/>
        <v>NL200</v>
      </c>
      <c r="P1219" s="57">
        <f t="shared" si="146"/>
        <v>205.32128514056225</v>
      </c>
      <c r="Q1219" s="192">
        <f t="shared" si="144"/>
        <v>130217.62846841724</v>
      </c>
      <c r="R1219" s="149">
        <f t="shared" si="147"/>
        <v>2277199.7079225997</v>
      </c>
      <c r="S1219" s="187">
        <v>46113</v>
      </c>
      <c r="T1219" s="149"/>
      <c r="U1219" s="191"/>
      <c r="X1219" s="149">
        <f t="shared" si="141"/>
        <v>6138</v>
      </c>
      <c r="Y1219" s="57">
        <f t="shared" si="142"/>
        <v>-130217.62846841724</v>
      </c>
      <c r="Z1219" s="193">
        <f t="shared" si="143"/>
        <v>-2271061.7079225997</v>
      </c>
    </row>
    <row r="1220" spans="14:26" x14ac:dyDescent="0.2">
      <c r="N1220" s="56">
        <v>1221</v>
      </c>
      <c r="O1220" s="191" t="str">
        <f t="shared" si="145"/>
        <v>NL200</v>
      </c>
      <c r="P1220" s="57">
        <f t="shared" si="146"/>
        <v>205.32128514056225</v>
      </c>
      <c r="Q1220" s="192">
        <f t="shared" si="144"/>
        <v>130422.9497535578</v>
      </c>
      <c r="R1220" s="149">
        <f t="shared" si="147"/>
        <v>2279066.2650602409</v>
      </c>
      <c r="S1220" s="187">
        <v>46114</v>
      </c>
      <c r="T1220" s="149"/>
      <c r="U1220" s="191"/>
      <c r="X1220" s="149">
        <f t="shared" si="141"/>
        <v>6138</v>
      </c>
      <c r="Y1220" s="57">
        <f t="shared" si="142"/>
        <v>-130422.9497535578</v>
      </c>
      <c r="Z1220" s="193">
        <f t="shared" si="143"/>
        <v>-2272928.2650602409</v>
      </c>
    </row>
    <row r="1221" spans="14:26" x14ac:dyDescent="0.2">
      <c r="N1221" s="56">
        <v>1222</v>
      </c>
      <c r="O1221" s="191" t="str">
        <f t="shared" si="145"/>
        <v>NL200</v>
      </c>
      <c r="P1221" s="57">
        <f t="shared" si="146"/>
        <v>205.32128514056225</v>
      </c>
      <c r="Q1221" s="192">
        <f t="shared" si="144"/>
        <v>130628.27103869835</v>
      </c>
      <c r="R1221" s="149">
        <f t="shared" si="147"/>
        <v>2280932.8221978825</v>
      </c>
      <c r="S1221" s="187">
        <v>46115</v>
      </c>
      <c r="T1221" s="149"/>
      <c r="U1221" s="191"/>
      <c r="X1221" s="149">
        <f t="shared" si="141"/>
        <v>6138</v>
      </c>
      <c r="Y1221" s="57">
        <f t="shared" si="142"/>
        <v>-130628.27103869835</v>
      </c>
      <c r="Z1221" s="193">
        <f t="shared" si="143"/>
        <v>-2274794.8221978825</v>
      </c>
    </row>
    <row r="1222" spans="14:26" x14ac:dyDescent="0.2">
      <c r="N1222" s="56">
        <v>1223</v>
      </c>
      <c r="O1222" s="191" t="str">
        <f t="shared" si="145"/>
        <v>NL200</v>
      </c>
      <c r="P1222" s="57">
        <f t="shared" si="146"/>
        <v>205.32128514056225</v>
      </c>
      <c r="Q1222" s="192">
        <f t="shared" si="144"/>
        <v>130833.59232383891</v>
      </c>
      <c r="R1222" s="149">
        <f t="shared" si="147"/>
        <v>2282799.379335524</v>
      </c>
      <c r="S1222" s="187">
        <v>46116</v>
      </c>
      <c r="T1222" s="149"/>
      <c r="U1222" s="191"/>
      <c r="X1222" s="149">
        <f t="shared" si="141"/>
        <v>6138</v>
      </c>
      <c r="Y1222" s="57">
        <f t="shared" si="142"/>
        <v>-130833.59232383891</v>
      </c>
      <c r="Z1222" s="193">
        <f t="shared" si="143"/>
        <v>-2276661.379335524</v>
      </c>
    </row>
    <row r="1223" spans="14:26" x14ac:dyDescent="0.2">
      <c r="N1223" s="56">
        <v>1224</v>
      </c>
      <c r="O1223" s="191" t="str">
        <f t="shared" si="145"/>
        <v>NL200</v>
      </c>
      <c r="P1223" s="57">
        <f t="shared" si="146"/>
        <v>205.32128514056225</v>
      </c>
      <c r="Q1223" s="192">
        <f t="shared" si="144"/>
        <v>131038.91360897946</v>
      </c>
      <c r="R1223" s="149">
        <f t="shared" si="147"/>
        <v>2284665.9364731656</v>
      </c>
      <c r="S1223" s="187">
        <v>46117</v>
      </c>
      <c r="T1223" s="149"/>
      <c r="U1223" s="191"/>
      <c r="X1223" s="149">
        <f t="shared" si="141"/>
        <v>6138</v>
      </c>
      <c r="Y1223" s="57">
        <f t="shared" si="142"/>
        <v>-131038.91360897946</v>
      </c>
      <c r="Z1223" s="193">
        <f t="shared" si="143"/>
        <v>-2278527.9364731656</v>
      </c>
    </row>
    <row r="1224" spans="14:26" x14ac:dyDescent="0.2">
      <c r="N1224" s="56">
        <v>1225</v>
      </c>
      <c r="O1224" s="191" t="str">
        <f t="shared" si="145"/>
        <v>NL200</v>
      </c>
      <c r="P1224" s="57">
        <f t="shared" si="146"/>
        <v>205.32128514056225</v>
      </c>
      <c r="Q1224" s="192">
        <f t="shared" si="144"/>
        <v>131244.23489412002</v>
      </c>
      <c r="R1224" s="149">
        <f t="shared" si="147"/>
        <v>2286532.4936108068</v>
      </c>
      <c r="S1224" s="187">
        <v>46118</v>
      </c>
      <c r="T1224" s="149"/>
      <c r="U1224" s="191"/>
      <c r="X1224" s="149">
        <f t="shared" si="141"/>
        <v>6138</v>
      </c>
      <c r="Y1224" s="57">
        <f t="shared" si="142"/>
        <v>-131244.23489412002</v>
      </c>
      <c r="Z1224" s="193">
        <f t="shared" si="143"/>
        <v>-2280394.4936108068</v>
      </c>
    </row>
    <row r="1225" spans="14:26" x14ac:dyDescent="0.2">
      <c r="N1225" s="56">
        <v>1226</v>
      </c>
      <c r="O1225" s="191" t="str">
        <f t="shared" si="145"/>
        <v>NL200</v>
      </c>
      <c r="P1225" s="57">
        <f t="shared" si="146"/>
        <v>205.32128514056225</v>
      </c>
      <c r="Q1225" s="192">
        <f t="shared" si="144"/>
        <v>131449.55617926057</v>
      </c>
      <c r="R1225" s="149">
        <f t="shared" si="147"/>
        <v>2288399.0507484484</v>
      </c>
      <c r="S1225" s="187">
        <v>46119</v>
      </c>
      <c r="T1225" s="149"/>
      <c r="U1225" s="191"/>
      <c r="X1225" s="149">
        <f t="shared" si="141"/>
        <v>6138</v>
      </c>
      <c r="Y1225" s="57">
        <f t="shared" si="142"/>
        <v>-131449.55617926057</v>
      </c>
      <c r="Z1225" s="193">
        <f t="shared" si="143"/>
        <v>-2282261.0507484484</v>
      </c>
    </row>
    <row r="1226" spans="14:26" x14ac:dyDescent="0.2">
      <c r="N1226" s="56">
        <v>1227</v>
      </c>
      <c r="O1226" s="191" t="str">
        <f t="shared" si="145"/>
        <v>NL200</v>
      </c>
      <c r="P1226" s="57">
        <f t="shared" si="146"/>
        <v>205.32128514056225</v>
      </c>
      <c r="Q1226" s="192">
        <f t="shared" si="144"/>
        <v>131654.87746440113</v>
      </c>
      <c r="R1226" s="149">
        <f t="shared" si="147"/>
        <v>2290265.6078860899</v>
      </c>
      <c r="S1226" s="187">
        <v>46120</v>
      </c>
      <c r="T1226" s="149"/>
      <c r="U1226" s="191"/>
      <c r="X1226" s="149">
        <f t="shared" si="141"/>
        <v>6138</v>
      </c>
      <c r="Y1226" s="57">
        <f t="shared" si="142"/>
        <v>-131654.87746440113</v>
      </c>
      <c r="Z1226" s="193">
        <f t="shared" si="143"/>
        <v>-2284127.6078860899</v>
      </c>
    </row>
    <row r="1227" spans="14:26" x14ac:dyDescent="0.2">
      <c r="N1227" s="56">
        <v>1228</v>
      </c>
      <c r="O1227" s="191" t="str">
        <f t="shared" si="145"/>
        <v>NL200</v>
      </c>
      <c r="P1227" s="57">
        <f t="shared" si="146"/>
        <v>205.32128514056225</v>
      </c>
      <c r="Q1227" s="192">
        <f t="shared" si="144"/>
        <v>131860.19874954168</v>
      </c>
      <c r="R1227" s="149">
        <f t="shared" si="147"/>
        <v>2292132.1650237315</v>
      </c>
      <c r="S1227" s="187">
        <v>46121</v>
      </c>
      <c r="T1227" s="149"/>
      <c r="U1227" s="191"/>
      <c r="X1227" s="149">
        <f t="shared" ref="X1227:X1290" si="148">X1226+W1227</f>
        <v>6138</v>
      </c>
      <c r="Y1227" s="57">
        <f t="shared" ref="Y1227:Y1290" si="149">V1227-Q1227</f>
        <v>-131860.19874954168</v>
      </c>
      <c r="Z1227" s="193">
        <f t="shared" ref="Z1227:Z1290" si="150">X1227-R1227</f>
        <v>-2285994.1650237315</v>
      </c>
    </row>
    <row r="1228" spans="14:26" x14ac:dyDescent="0.2">
      <c r="N1228" s="56">
        <v>1229</v>
      </c>
      <c r="O1228" s="191" t="str">
        <f t="shared" si="145"/>
        <v>NL200</v>
      </c>
      <c r="P1228" s="57">
        <f t="shared" si="146"/>
        <v>205.32128514056225</v>
      </c>
      <c r="Q1228" s="192">
        <f t="shared" si="144"/>
        <v>132065.52003468224</v>
      </c>
      <c r="R1228" s="149">
        <f t="shared" si="147"/>
        <v>2293998.7221613727</v>
      </c>
      <c r="S1228" s="187">
        <v>46122</v>
      </c>
      <c r="T1228" s="149"/>
      <c r="U1228" s="191"/>
      <c r="X1228" s="149">
        <f t="shared" si="148"/>
        <v>6138</v>
      </c>
      <c r="Y1228" s="57">
        <f t="shared" si="149"/>
        <v>-132065.52003468224</v>
      </c>
      <c r="Z1228" s="193">
        <f t="shared" si="150"/>
        <v>-2287860.7221613727</v>
      </c>
    </row>
    <row r="1229" spans="14:26" x14ac:dyDescent="0.2">
      <c r="N1229" s="56">
        <v>1230</v>
      </c>
      <c r="O1229" s="191" t="str">
        <f t="shared" si="145"/>
        <v>NL200</v>
      </c>
      <c r="P1229" s="57">
        <f t="shared" si="146"/>
        <v>205.32128514056225</v>
      </c>
      <c r="Q1229" s="192">
        <f t="shared" si="144"/>
        <v>132270.84131982279</v>
      </c>
      <c r="R1229" s="149">
        <f t="shared" si="147"/>
        <v>2295865.2792990142</v>
      </c>
      <c r="S1229" s="187">
        <v>46123</v>
      </c>
      <c r="T1229" s="149"/>
      <c r="U1229" s="191"/>
      <c r="X1229" s="149">
        <f t="shared" si="148"/>
        <v>6138</v>
      </c>
      <c r="Y1229" s="57">
        <f t="shared" si="149"/>
        <v>-132270.84131982279</v>
      </c>
      <c r="Z1229" s="193">
        <f t="shared" si="150"/>
        <v>-2289727.2792990142</v>
      </c>
    </row>
    <row r="1230" spans="14:26" x14ac:dyDescent="0.2">
      <c r="N1230" s="56">
        <v>1231</v>
      </c>
      <c r="O1230" s="191" t="str">
        <f t="shared" si="145"/>
        <v>NL200</v>
      </c>
      <c r="P1230" s="57">
        <f t="shared" si="146"/>
        <v>205.32128514056225</v>
      </c>
      <c r="Q1230" s="192">
        <f t="shared" si="144"/>
        <v>132476.16260496335</v>
      </c>
      <c r="R1230" s="149">
        <f t="shared" si="147"/>
        <v>2297731.8364366558</v>
      </c>
      <c r="S1230" s="187">
        <v>46124</v>
      </c>
      <c r="T1230" s="149"/>
      <c r="U1230" s="191"/>
      <c r="X1230" s="149">
        <f t="shared" si="148"/>
        <v>6138</v>
      </c>
      <c r="Y1230" s="57">
        <f t="shared" si="149"/>
        <v>-132476.16260496335</v>
      </c>
      <c r="Z1230" s="193">
        <f t="shared" si="150"/>
        <v>-2291593.8364366558</v>
      </c>
    </row>
    <row r="1231" spans="14:26" x14ac:dyDescent="0.2">
      <c r="N1231" s="56">
        <v>1232</v>
      </c>
      <c r="O1231" s="191" t="str">
        <f t="shared" si="145"/>
        <v>NL200</v>
      </c>
      <c r="P1231" s="57">
        <f t="shared" si="146"/>
        <v>205.32128514056225</v>
      </c>
      <c r="Q1231" s="192">
        <f t="shared" si="144"/>
        <v>132681.4838901039</v>
      </c>
      <c r="R1231" s="149">
        <f t="shared" si="147"/>
        <v>2299598.3935742974</v>
      </c>
      <c r="S1231" s="187">
        <v>46125</v>
      </c>
      <c r="T1231" s="149"/>
      <c r="U1231" s="191"/>
      <c r="X1231" s="149">
        <f t="shared" si="148"/>
        <v>6138</v>
      </c>
      <c r="Y1231" s="57">
        <f t="shared" si="149"/>
        <v>-132681.4838901039</v>
      </c>
      <c r="Z1231" s="193">
        <f t="shared" si="150"/>
        <v>-2293460.3935742974</v>
      </c>
    </row>
    <row r="1232" spans="14:26" x14ac:dyDescent="0.2">
      <c r="N1232" s="56">
        <v>1233</v>
      </c>
      <c r="O1232" s="191" t="str">
        <f t="shared" si="145"/>
        <v>NL200</v>
      </c>
      <c r="P1232" s="57">
        <f t="shared" si="146"/>
        <v>205.32128514056225</v>
      </c>
      <c r="Q1232" s="192">
        <f t="shared" si="144"/>
        <v>132886.80517524446</v>
      </c>
      <c r="R1232" s="149">
        <f t="shared" si="147"/>
        <v>2301464.9507119386</v>
      </c>
      <c r="S1232" s="187">
        <v>46126</v>
      </c>
      <c r="T1232" s="149"/>
      <c r="U1232" s="191"/>
      <c r="X1232" s="149">
        <f t="shared" si="148"/>
        <v>6138</v>
      </c>
      <c r="Y1232" s="57">
        <f t="shared" si="149"/>
        <v>-132886.80517524446</v>
      </c>
      <c r="Z1232" s="193">
        <f t="shared" si="150"/>
        <v>-2295326.9507119386</v>
      </c>
    </row>
    <row r="1233" spans="14:26" x14ac:dyDescent="0.2">
      <c r="N1233" s="56">
        <v>1234</v>
      </c>
      <c r="O1233" s="191" t="str">
        <f t="shared" si="145"/>
        <v>NL200</v>
      </c>
      <c r="P1233" s="57">
        <f t="shared" si="146"/>
        <v>205.32128514056225</v>
      </c>
      <c r="Q1233" s="192">
        <f t="shared" si="144"/>
        <v>133092.12646038501</v>
      </c>
      <c r="R1233" s="149">
        <f t="shared" si="147"/>
        <v>2303331.5078495801</v>
      </c>
      <c r="S1233" s="187">
        <v>46127</v>
      </c>
      <c r="T1233" s="149"/>
      <c r="U1233" s="191"/>
      <c r="X1233" s="149">
        <f t="shared" si="148"/>
        <v>6138</v>
      </c>
      <c r="Y1233" s="57">
        <f t="shared" si="149"/>
        <v>-133092.12646038501</v>
      </c>
      <c r="Z1233" s="193">
        <f t="shared" si="150"/>
        <v>-2297193.5078495801</v>
      </c>
    </row>
    <row r="1234" spans="14:26" x14ac:dyDescent="0.2">
      <c r="N1234" s="56">
        <v>1235</v>
      </c>
      <c r="O1234" s="191" t="str">
        <f t="shared" si="145"/>
        <v>NL200</v>
      </c>
      <c r="P1234" s="57">
        <f t="shared" si="146"/>
        <v>205.32128514056225</v>
      </c>
      <c r="Q1234" s="192">
        <f t="shared" si="144"/>
        <v>133297.44774552557</v>
      </c>
      <c r="R1234" s="149">
        <f t="shared" si="147"/>
        <v>2305198.0649872217</v>
      </c>
      <c r="S1234" s="187">
        <v>46128</v>
      </c>
      <c r="T1234" s="149"/>
      <c r="U1234" s="191"/>
      <c r="X1234" s="149">
        <f t="shared" si="148"/>
        <v>6138</v>
      </c>
      <c r="Y1234" s="57">
        <f t="shared" si="149"/>
        <v>-133297.44774552557</v>
      </c>
      <c r="Z1234" s="193">
        <f t="shared" si="150"/>
        <v>-2299060.0649872217</v>
      </c>
    </row>
    <row r="1235" spans="14:26" x14ac:dyDescent="0.2">
      <c r="N1235" s="56">
        <v>1236</v>
      </c>
      <c r="O1235" s="191" t="str">
        <f t="shared" si="145"/>
        <v>NL200</v>
      </c>
      <c r="P1235" s="57">
        <f t="shared" si="146"/>
        <v>205.32128514056225</v>
      </c>
      <c r="Q1235" s="192">
        <f t="shared" ref="Q1235:Q1298" si="151">Q1234+P1235</f>
        <v>133502.76903066612</v>
      </c>
      <c r="R1235" s="149">
        <f t="shared" si="147"/>
        <v>2307064.6221248633</v>
      </c>
      <c r="S1235" s="187">
        <v>46129</v>
      </c>
      <c r="T1235" s="149"/>
      <c r="U1235" s="191"/>
      <c r="X1235" s="149">
        <f t="shared" si="148"/>
        <v>6138</v>
      </c>
      <c r="Y1235" s="57">
        <f t="shared" si="149"/>
        <v>-133502.76903066612</v>
      </c>
      <c r="Z1235" s="193">
        <f t="shared" si="150"/>
        <v>-2300926.6221248633</v>
      </c>
    </row>
    <row r="1236" spans="14:26" x14ac:dyDescent="0.2">
      <c r="N1236" s="56">
        <v>1237</v>
      </c>
      <c r="O1236" s="191" t="str">
        <f t="shared" si="145"/>
        <v>NL200</v>
      </c>
      <c r="P1236" s="57">
        <f t="shared" si="146"/>
        <v>205.32128514056225</v>
      </c>
      <c r="Q1236" s="192">
        <f t="shared" si="151"/>
        <v>133708.09031580668</v>
      </c>
      <c r="R1236" s="149">
        <f t="shared" si="147"/>
        <v>2308931.1792625044</v>
      </c>
      <c r="S1236" s="187">
        <v>46130</v>
      </c>
      <c r="T1236" s="149"/>
      <c r="U1236" s="191"/>
      <c r="X1236" s="149">
        <f t="shared" si="148"/>
        <v>6138</v>
      </c>
      <c r="Y1236" s="57">
        <f t="shared" si="149"/>
        <v>-133708.09031580668</v>
      </c>
      <c r="Z1236" s="193">
        <f t="shared" si="150"/>
        <v>-2302793.1792625044</v>
      </c>
    </row>
    <row r="1237" spans="14:26" x14ac:dyDescent="0.2">
      <c r="N1237" s="56">
        <v>1238</v>
      </c>
      <c r="O1237" s="191" t="str">
        <f t="shared" si="145"/>
        <v>NL200</v>
      </c>
      <c r="P1237" s="57">
        <f t="shared" si="146"/>
        <v>205.32128514056225</v>
      </c>
      <c r="Q1237" s="192">
        <f t="shared" si="151"/>
        <v>133913.41160094723</v>
      </c>
      <c r="R1237" s="149">
        <f t="shared" si="147"/>
        <v>2310797.736400146</v>
      </c>
      <c r="S1237" s="187">
        <v>46131</v>
      </c>
      <c r="T1237" s="149"/>
      <c r="U1237" s="191"/>
      <c r="X1237" s="149">
        <f t="shared" si="148"/>
        <v>6138</v>
      </c>
      <c r="Y1237" s="57">
        <f t="shared" si="149"/>
        <v>-133913.41160094723</v>
      </c>
      <c r="Z1237" s="193">
        <f t="shared" si="150"/>
        <v>-2304659.736400146</v>
      </c>
    </row>
    <row r="1238" spans="14:26" x14ac:dyDescent="0.2">
      <c r="N1238" s="56">
        <v>1239</v>
      </c>
      <c r="O1238" s="191" t="str">
        <f t="shared" si="145"/>
        <v>NL200</v>
      </c>
      <c r="P1238" s="57">
        <f t="shared" si="146"/>
        <v>205.32128514056225</v>
      </c>
      <c r="Q1238" s="192">
        <f t="shared" si="151"/>
        <v>134118.73288608779</v>
      </c>
      <c r="R1238" s="149">
        <f t="shared" si="147"/>
        <v>2312664.2935377876</v>
      </c>
      <c r="S1238" s="187">
        <v>46132</v>
      </c>
      <c r="T1238" s="149"/>
      <c r="U1238" s="191"/>
      <c r="X1238" s="149">
        <f t="shared" si="148"/>
        <v>6138</v>
      </c>
      <c r="Y1238" s="57">
        <f t="shared" si="149"/>
        <v>-134118.73288608779</v>
      </c>
      <c r="Z1238" s="193">
        <f t="shared" si="150"/>
        <v>-2306526.2935377876</v>
      </c>
    </row>
    <row r="1239" spans="14:26" x14ac:dyDescent="0.2">
      <c r="N1239" s="56">
        <v>1240</v>
      </c>
      <c r="O1239" s="191" t="str">
        <f t="shared" si="145"/>
        <v>NL200</v>
      </c>
      <c r="P1239" s="57">
        <f t="shared" si="146"/>
        <v>205.32128514056225</v>
      </c>
      <c r="Q1239" s="192">
        <f t="shared" si="151"/>
        <v>134324.05417122834</v>
      </c>
      <c r="R1239" s="149">
        <f t="shared" si="147"/>
        <v>2314530.8506754292</v>
      </c>
      <c r="S1239" s="187">
        <v>46133</v>
      </c>
      <c r="T1239" s="149"/>
      <c r="U1239" s="191"/>
      <c r="X1239" s="149">
        <f t="shared" si="148"/>
        <v>6138</v>
      </c>
      <c r="Y1239" s="57">
        <f t="shared" si="149"/>
        <v>-134324.05417122834</v>
      </c>
      <c r="Z1239" s="193">
        <f t="shared" si="150"/>
        <v>-2308392.8506754292</v>
      </c>
    </row>
    <row r="1240" spans="14:26" x14ac:dyDescent="0.2">
      <c r="N1240" s="56">
        <v>1241</v>
      </c>
      <c r="O1240" s="191" t="str">
        <f t="shared" si="145"/>
        <v>NL200</v>
      </c>
      <c r="P1240" s="57">
        <f t="shared" si="146"/>
        <v>205.32128514056225</v>
      </c>
      <c r="Q1240" s="192">
        <f t="shared" si="151"/>
        <v>134529.3754563689</v>
      </c>
      <c r="R1240" s="149">
        <f t="shared" si="147"/>
        <v>2316397.4078130703</v>
      </c>
      <c r="S1240" s="187">
        <v>46134</v>
      </c>
      <c r="T1240" s="149"/>
      <c r="U1240" s="191"/>
      <c r="X1240" s="149">
        <f t="shared" si="148"/>
        <v>6138</v>
      </c>
      <c r="Y1240" s="57">
        <f t="shared" si="149"/>
        <v>-134529.3754563689</v>
      </c>
      <c r="Z1240" s="193">
        <f t="shared" si="150"/>
        <v>-2310259.4078130703</v>
      </c>
    </row>
    <row r="1241" spans="14:26" x14ac:dyDescent="0.2">
      <c r="N1241" s="56">
        <v>1242</v>
      </c>
      <c r="O1241" s="191" t="str">
        <f t="shared" si="145"/>
        <v>NL200</v>
      </c>
      <c r="P1241" s="57">
        <f t="shared" si="146"/>
        <v>205.32128514056225</v>
      </c>
      <c r="Q1241" s="192">
        <f t="shared" si="151"/>
        <v>134734.69674150946</v>
      </c>
      <c r="R1241" s="149">
        <f t="shared" si="147"/>
        <v>2318263.9649507119</v>
      </c>
      <c r="S1241" s="187">
        <v>46135</v>
      </c>
      <c r="T1241" s="149"/>
      <c r="U1241" s="191"/>
      <c r="X1241" s="149">
        <f t="shared" si="148"/>
        <v>6138</v>
      </c>
      <c r="Y1241" s="57">
        <f t="shared" si="149"/>
        <v>-134734.69674150946</v>
      </c>
      <c r="Z1241" s="193">
        <f t="shared" si="150"/>
        <v>-2312125.9649507119</v>
      </c>
    </row>
    <row r="1242" spans="14:26" x14ac:dyDescent="0.2">
      <c r="N1242" s="56">
        <v>1243</v>
      </c>
      <c r="O1242" s="191" t="str">
        <f t="shared" si="145"/>
        <v>NL200</v>
      </c>
      <c r="P1242" s="57">
        <f t="shared" si="146"/>
        <v>205.32128514056225</v>
      </c>
      <c r="Q1242" s="192">
        <f t="shared" si="151"/>
        <v>134940.01802665001</v>
      </c>
      <c r="R1242" s="149">
        <f t="shared" si="147"/>
        <v>2320130.5220883535</v>
      </c>
      <c r="S1242" s="187">
        <v>46136</v>
      </c>
      <c r="T1242" s="149"/>
      <c r="U1242" s="191"/>
      <c r="X1242" s="149">
        <f t="shared" si="148"/>
        <v>6138</v>
      </c>
      <c r="Y1242" s="57">
        <f t="shared" si="149"/>
        <v>-134940.01802665001</v>
      </c>
      <c r="Z1242" s="193">
        <f t="shared" si="150"/>
        <v>-2313992.5220883535</v>
      </c>
    </row>
    <row r="1243" spans="14:26" x14ac:dyDescent="0.2">
      <c r="N1243" s="56">
        <v>1244</v>
      </c>
      <c r="O1243" s="191" t="str">
        <f t="shared" si="145"/>
        <v>NL200</v>
      </c>
      <c r="P1243" s="57">
        <f t="shared" si="146"/>
        <v>205.32128514056225</v>
      </c>
      <c r="Q1243" s="192">
        <f t="shared" si="151"/>
        <v>135145.33931179057</v>
      </c>
      <c r="R1243" s="149">
        <f t="shared" si="147"/>
        <v>2321997.0792259951</v>
      </c>
      <c r="S1243" s="187">
        <v>46137</v>
      </c>
      <c r="T1243" s="149"/>
      <c r="U1243" s="191"/>
      <c r="X1243" s="149">
        <f t="shared" si="148"/>
        <v>6138</v>
      </c>
      <c r="Y1243" s="57">
        <f t="shared" si="149"/>
        <v>-135145.33931179057</v>
      </c>
      <c r="Z1243" s="193">
        <f t="shared" si="150"/>
        <v>-2315859.0792259951</v>
      </c>
    </row>
    <row r="1244" spans="14:26" x14ac:dyDescent="0.2">
      <c r="N1244" s="56">
        <v>1245</v>
      </c>
      <c r="O1244" s="191" t="str">
        <f t="shared" si="145"/>
        <v>NL200</v>
      </c>
      <c r="P1244" s="57">
        <f t="shared" si="146"/>
        <v>205.32128514056225</v>
      </c>
      <c r="Q1244" s="192">
        <f t="shared" si="151"/>
        <v>135350.66059693112</v>
      </c>
      <c r="R1244" s="149">
        <f t="shared" si="147"/>
        <v>2323863.6363636362</v>
      </c>
      <c r="S1244" s="187">
        <v>46138</v>
      </c>
      <c r="T1244" s="149"/>
      <c r="U1244" s="191"/>
      <c r="X1244" s="149">
        <f t="shared" si="148"/>
        <v>6138</v>
      </c>
      <c r="Y1244" s="57">
        <f t="shared" si="149"/>
        <v>-135350.66059693112</v>
      </c>
      <c r="Z1244" s="193">
        <f t="shared" si="150"/>
        <v>-2317725.6363636362</v>
      </c>
    </row>
    <row r="1245" spans="14:26" x14ac:dyDescent="0.2">
      <c r="N1245" s="56">
        <v>1246</v>
      </c>
      <c r="O1245" s="191" t="str">
        <f t="shared" si="145"/>
        <v>NL200</v>
      </c>
      <c r="P1245" s="57">
        <f t="shared" si="146"/>
        <v>205.32128514056225</v>
      </c>
      <c r="Q1245" s="192">
        <f t="shared" si="151"/>
        <v>135555.98188207168</v>
      </c>
      <c r="R1245" s="149">
        <f t="shared" si="147"/>
        <v>2325730.1935012778</v>
      </c>
      <c r="S1245" s="187">
        <v>46139</v>
      </c>
      <c r="T1245" s="149"/>
      <c r="U1245" s="191"/>
      <c r="X1245" s="149">
        <f t="shared" si="148"/>
        <v>6138</v>
      </c>
      <c r="Y1245" s="57">
        <f t="shared" si="149"/>
        <v>-135555.98188207168</v>
      </c>
      <c r="Z1245" s="193">
        <f t="shared" si="150"/>
        <v>-2319592.1935012778</v>
      </c>
    </row>
    <row r="1246" spans="14:26" x14ac:dyDescent="0.2">
      <c r="N1246" s="56">
        <v>1247</v>
      </c>
      <c r="O1246" s="191" t="str">
        <f t="shared" si="145"/>
        <v>NL200</v>
      </c>
      <c r="P1246" s="57">
        <f t="shared" si="146"/>
        <v>205.32128514056225</v>
      </c>
      <c r="Q1246" s="192">
        <f t="shared" si="151"/>
        <v>135761.30316721223</v>
      </c>
      <c r="R1246" s="149">
        <f t="shared" si="147"/>
        <v>2327596.7506389194</v>
      </c>
      <c r="S1246" s="187">
        <v>46140</v>
      </c>
      <c r="T1246" s="149"/>
      <c r="U1246" s="191"/>
      <c r="X1246" s="149">
        <f t="shared" si="148"/>
        <v>6138</v>
      </c>
      <c r="Y1246" s="57">
        <f t="shared" si="149"/>
        <v>-135761.30316721223</v>
      </c>
      <c r="Z1246" s="193">
        <f t="shared" si="150"/>
        <v>-2321458.7506389194</v>
      </c>
    </row>
    <row r="1247" spans="14:26" x14ac:dyDescent="0.2">
      <c r="N1247" s="56">
        <v>1248</v>
      </c>
      <c r="O1247" s="191" t="str">
        <f t="shared" si="145"/>
        <v>NL200</v>
      </c>
      <c r="P1247" s="57">
        <f t="shared" si="146"/>
        <v>205.32128514056225</v>
      </c>
      <c r="Q1247" s="192">
        <f t="shared" si="151"/>
        <v>135966.62445235279</v>
      </c>
      <c r="R1247" s="149">
        <f t="shared" si="147"/>
        <v>2329463.307776561</v>
      </c>
      <c r="S1247" s="187">
        <v>46141</v>
      </c>
      <c r="T1247" s="149"/>
      <c r="U1247" s="191"/>
      <c r="X1247" s="149">
        <f t="shared" si="148"/>
        <v>6138</v>
      </c>
      <c r="Y1247" s="57">
        <f t="shared" si="149"/>
        <v>-135966.62445235279</v>
      </c>
      <c r="Z1247" s="193">
        <f t="shared" si="150"/>
        <v>-2323325.307776561</v>
      </c>
    </row>
    <row r="1248" spans="14:26" x14ac:dyDescent="0.2">
      <c r="N1248" s="56">
        <v>1249</v>
      </c>
      <c r="O1248" s="191" t="str">
        <f t="shared" si="145"/>
        <v>NL200</v>
      </c>
      <c r="P1248" s="57">
        <f t="shared" si="146"/>
        <v>205.32128514056225</v>
      </c>
      <c r="Q1248" s="192">
        <f t="shared" si="151"/>
        <v>136171.94573749334</v>
      </c>
      <c r="R1248" s="149">
        <f t="shared" si="147"/>
        <v>2331329.8649142021</v>
      </c>
      <c r="S1248" s="187">
        <v>46142</v>
      </c>
      <c r="T1248" s="149"/>
      <c r="U1248" s="191"/>
      <c r="X1248" s="149">
        <f t="shared" si="148"/>
        <v>6138</v>
      </c>
      <c r="Y1248" s="57">
        <f t="shared" si="149"/>
        <v>-136171.94573749334</v>
      </c>
      <c r="Z1248" s="193">
        <f t="shared" si="150"/>
        <v>-2325191.8649142021</v>
      </c>
    </row>
    <row r="1249" spans="14:26" x14ac:dyDescent="0.2">
      <c r="N1249" s="56">
        <v>1250</v>
      </c>
      <c r="O1249" s="191" t="str">
        <f t="shared" si="145"/>
        <v>NL200</v>
      </c>
      <c r="P1249" s="57">
        <f t="shared" si="146"/>
        <v>205.32128514056225</v>
      </c>
      <c r="Q1249" s="192">
        <f t="shared" si="151"/>
        <v>136377.2670226339</v>
      </c>
      <c r="R1249" s="149">
        <f t="shared" si="147"/>
        <v>2333196.4220518437</v>
      </c>
      <c r="S1249" s="187">
        <v>46143</v>
      </c>
      <c r="T1249" s="149"/>
      <c r="U1249" s="191"/>
      <c r="X1249" s="149">
        <f t="shared" si="148"/>
        <v>6138</v>
      </c>
      <c r="Y1249" s="57">
        <f t="shared" si="149"/>
        <v>-136377.2670226339</v>
      </c>
      <c r="Z1249" s="193">
        <f t="shared" si="150"/>
        <v>-2327058.4220518437</v>
      </c>
    </row>
    <row r="1250" spans="14:26" x14ac:dyDescent="0.2">
      <c r="N1250" s="56">
        <v>1251</v>
      </c>
      <c r="O1250" s="191" t="str">
        <f t="shared" si="145"/>
        <v>NL200</v>
      </c>
      <c r="P1250" s="57">
        <f t="shared" si="146"/>
        <v>205.32128514056225</v>
      </c>
      <c r="Q1250" s="192">
        <f t="shared" si="151"/>
        <v>136582.58830777445</v>
      </c>
      <c r="R1250" s="149">
        <f t="shared" si="147"/>
        <v>2335062.9791894853</v>
      </c>
      <c r="S1250" s="187">
        <v>46144</v>
      </c>
      <c r="T1250" s="149"/>
      <c r="U1250" s="191"/>
      <c r="X1250" s="149">
        <f t="shared" si="148"/>
        <v>6138</v>
      </c>
      <c r="Y1250" s="57">
        <f t="shared" si="149"/>
        <v>-136582.58830777445</v>
      </c>
      <c r="Z1250" s="193">
        <f t="shared" si="150"/>
        <v>-2328924.9791894853</v>
      </c>
    </row>
    <row r="1251" spans="14:26" x14ac:dyDescent="0.2">
      <c r="N1251" s="56">
        <v>1252</v>
      </c>
      <c r="O1251" s="191" t="str">
        <f t="shared" si="145"/>
        <v>NL200</v>
      </c>
      <c r="P1251" s="57">
        <f t="shared" si="146"/>
        <v>205.32128514056225</v>
      </c>
      <c r="Q1251" s="192">
        <f t="shared" si="151"/>
        <v>136787.90959291501</v>
      </c>
      <c r="R1251" s="149">
        <f t="shared" si="147"/>
        <v>2336929.5363271269</v>
      </c>
      <c r="S1251" s="187">
        <v>46145</v>
      </c>
      <c r="T1251" s="149"/>
      <c r="U1251" s="191"/>
      <c r="X1251" s="149">
        <f t="shared" si="148"/>
        <v>6138</v>
      </c>
      <c r="Y1251" s="57">
        <f t="shared" si="149"/>
        <v>-136787.90959291501</v>
      </c>
      <c r="Z1251" s="193">
        <f t="shared" si="150"/>
        <v>-2330791.5363271269</v>
      </c>
    </row>
    <row r="1252" spans="14:26" x14ac:dyDescent="0.2">
      <c r="N1252" s="56">
        <v>1253</v>
      </c>
      <c r="O1252" s="191" t="str">
        <f t="shared" si="145"/>
        <v>NL200</v>
      </c>
      <c r="P1252" s="57">
        <f t="shared" si="146"/>
        <v>205.32128514056225</v>
      </c>
      <c r="Q1252" s="192">
        <f t="shared" si="151"/>
        <v>136993.23087805556</v>
      </c>
      <c r="R1252" s="149">
        <f t="shared" si="147"/>
        <v>2338796.093464768</v>
      </c>
      <c r="S1252" s="187">
        <v>46146</v>
      </c>
      <c r="T1252" s="149"/>
      <c r="U1252" s="191"/>
      <c r="X1252" s="149">
        <f t="shared" si="148"/>
        <v>6138</v>
      </c>
      <c r="Y1252" s="57">
        <f t="shared" si="149"/>
        <v>-136993.23087805556</v>
      </c>
      <c r="Z1252" s="193">
        <f t="shared" si="150"/>
        <v>-2332658.093464768</v>
      </c>
    </row>
    <row r="1253" spans="14:26" x14ac:dyDescent="0.2">
      <c r="N1253" s="56">
        <v>1254</v>
      </c>
      <c r="O1253" s="191" t="str">
        <f t="shared" si="145"/>
        <v>NL200</v>
      </c>
      <c r="P1253" s="57">
        <f t="shared" si="146"/>
        <v>205.32128514056225</v>
      </c>
      <c r="Q1253" s="192">
        <f t="shared" si="151"/>
        <v>137198.55216319612</v>
      </c>
      <c r="R1253" s="149">
        <f t="shared" si="147"/>
        <v>2340662.6506024096</v>
      </c>
      <c r="S1253" s="187">
        <v>46147</v>
      </c>
      <c r="T1253" s="149"/>
      <c r="U1253" s="191"/>
      <c r="X1253" s="149">
        <f t="shared" si="148"/>
        <v>6138</v>
      </c>
      <c r="Y1253" s="57">
        <f t="shared" si="149"/>
        <v>-137198.55216319612</v>
      </c>
      <c r="Z1253" s="193">
        <f t="shared" si="150"/>
        <v>-2334524.6506024096</v>
      </c>
    </row>
    <row r="1254" spans="14:26" x14ac:dyDescent="0.2">
      <c r="N1254" s="56">
        <v>1255</v>
      </c>
      <c r="O1254" s="191" t="str">
        <f t="shared" si="145"/>
        <v>NL200</v>
      </c>
      <c r="P1254" s="57">
        <f t="shared" si="146"/>
        <v>205.32128514056225</v>
      </c>
      <c r="Q1254" s="192">
        <f t="shared" si="151"/>
        <v>137403.87344833667</v>
      </c>
      <c r="R1254" s="149">
        <f t="shared" si="147"/>
        <v>2342529.2077400512</v>
      </c>
      <c r="S1254" s="187">
        <v>46148</v>
      </c>
      <c r="T1254" s="149"/>
      <c r="U1254" s="191"/>
      <c r="X1254" s="149">
        <f t="shared" si="148"/>
        <v>6138</v>
      </c>
      <c r="Y1254" s="57">
        <f t="shared" si="149"/>
        <v>-137403.87344833667</v>
      </c>
      <c r="Z1254" s="193">
        <f t="shared" si="150"/>
        <v>-2336391.2077400512</v>
      </c>
    </row>
    <row r="1255" spans="14:26" x14ac:dyDescent="0.2">
      <c r="N1255" s="56">
        <v>1256</v>
      </c>
      <c r="O1255" s="191" t="str">
        <f t="shared" si="145"/>
        <v>NL200</v>
      </c>
      <c r="P1255" s="57">
        <f t="shared" si="146"/>
        <v>205.32128514056225</v>
      </c>
      <c r="Q1255" s="192">
        <f t="shared" si="151"/>
        <v>137609.19473347723</v>
      </c>
      <c r="R1255" s="149">
        <f t="shared" si="147"/>
        <v>2344395.7648776928</v>
      </c>
      <c r="S1255" s="187">
        <v>46149</v>
      </c>
      <c r="T1255" s="149"/>
      <c r="U1255" s="191"/>
      <c r="X1255" s="149">
        <f t="shared" si="148"/>
        <v>6138</v>
      </c>
      <c r="Y1255" s="57">
        <f t="shared" si="149"/>
        <v>-137609.19473347723</v>
      </c>
      <c r="Z1255" s="193">
        <f t="shared" si="150"/>
        <v>-2338257.7648776928</v>
      </c>
    </row>
    <row r="1256" spans="14:26" x14ac:dyDescent="0.2">
      <c r="N1256" s="56">
        <v>1257</v>
      </c>
      <c r="O1256" s="191" t="str">
        <f t="shared" si="145"/>
        <v>NL200</v>
      </c>
      <c r="P1256" s="57">
        <f t="shared" si="146"/>
        <v>205.32128514056225</v>
      </c>
      <c r="Q1256" s="192">
        <f t="shared" si="151"/>
        <v>137814.51601861778</v>
      </c>
      <c r="R1256" s="149">
        <f t="shared" si="147"/>
        <v>2346262.3220153339</v>
      </c>
      <c r="S1256" s="187">
        <v>46150</v>
      </c>
      <c r="T1256" s="149"/>
      <c r="U1256" s="191"/>
      <c r="X1256" s="149">
        <f t="shared" si="148"/>
        <v>6138</v>
      </c>
      <c r="Y1256" s="57">
        <f t="shared" si="149"/>
        <v>-137814.51601861778</v>
      </c>
      <c r="Z1256" s="193">
        <f t="shared" si="150"/>
        <v>-2340124.3220153339</v>
      </c>
    </row>
    <row r="1257" spans="14:26" x14ac:dyDescent="0.2">
      <c r="N1257" s="56">
        <v>1258</v>
      </c>
      <c r="O1257" s="191" t="str">
        <f t="shared" si="145"/>
        <v>NL200</v>
      </c>
      <c r="P1257" s="57">
        <f t="shared" si="146"/>
        <v>205.32128514056225</v>
      </c>
      <c r="Q1257" s="192">
        <f t="shared" si="151"/>
        <v>138019.83730375834</v>
      </c>
      <c r="R1257" s="149">
        <f t="shared" si="147"/>
        <v>2348128.8791529755</v>
      </c>
      <c r="S1257" s="187">
        <v>46151</v>
      </c>
      <c r="T1257" s="149"/>
      <c r="U1257" s="191"/>
      <c r="X1257" s="149">
        <f t="shared" si="148"/>
        <v>6138</v>
      </c>
      <c r="Y1257" s="57">
        <f t="shared" si="149"/>
        <v>-138019.83730375834</v>
      </c>
      <c r="Z1257" s="193">
        <f t="shared" si="150"/>
        <v>-2341990.8791529755</v>
      </c>
    </row>
    <row r="1258" spans="14:26" x14ac:dyDescent="0.2">
      <c r="N1258" s="56">
        <v>1259</v>
      </c>
      <c r="O1258" s="191" t="str">
        <f t="shared" si="145"/>
        <v>NL200</v>
      </c>
      <c r="P1258" s="57">
        <f t="shared" si="146"/>
        <v>205.32128514056225</v>
      </c>
      <c r="Q1258" s="192">
        <f t="shared" si="151"/>
        <v>138225.15858889889</v>
      </c>
      <c r="R1258" s="149">
        <f t="shared" si="147"/>
        <v>2349995.4362906171</v>
      </c>
      <c r="S1258" s="187">
        <v>46152</v>
      </c>
      <c r="T1258" s="149"/>
      <c r="U1258" s="191"/>
      <c r="X1258" s="149">
        <f t="shared" si="148"/>
        <v>6138</v>
      </c>
      <c r="Y1258" s="57">
        <f t="shared" si="149"/>
        <v>-138225.15858889889</v>
      </c>
      <c r="Z1258" s="193">
        <f t="shared" si="150"/>
        <v>-2343857.4362906171</v>
      </c>
    </row>
    <row r="1259" spans="14:26" x14ac:dyDescent="0.2">
      <c r="N1259" s="56">
        <v>1260</v>
      </c>
      <c r="O1259" s="191" t="str">
        <f t="shared" si="145"/>
        <v>NL200</v>
      </c>
      <c r="P1259" s="57">
        <f t="shared" si="146"/>
        <v>205.32128514056225</v>
      </c>
      <c r="Q1259" s="192">
        <f t="shared" si="151"/>
        <v>138430.47987403945</v>
      </c>
      <c r="R1259" s="149">
        <f t="shared" si="147"/>
        <v>2351861.9934282587</v>
      </c>
      <c r="S1259" s="187">
        <v>46153</v>
      </c>
      <c r="T1259" s="149"/>
      <c r="U1259" s="191"/>
      <c r="X1259" s="149">
        <f t="shared" si="148"/>
        <v>6138</v>
      </c>
      <c r="Y1259" s="57">
        <f t="shared" si="149"/>
        <v>-138430.47987403945</v>
      </c>
      <c r="Z1259" s="193">
        <f t="shared" si="150"/>
        <v>-2345723.9934282587</v>
      </c>
    </row>
    <row r="1260" spans="14:26" x14ac:dyDescent="0.2">
      <c r="N1260" s="56">
        <v>1261</v>
      </c>
      <c r="O1260" s="191" t="str">
        <f t="shared" si="145"/>
        <v>NL200</v>
      </c>
      <c r="P1260" s="57">
        <f t="shared" si="146"/>
        <v>205.32128514056225</v>
      </c>
      <c r="Q1260" s="192">
        <f t="shared" si="151"/>
        <v>138635.80115918</v>
      </c>
      <c r="R1260" s="149">
        <f t="shared" si="147"/>
        <v>2353728.5505658998</v>
      </c>
      <c r="S1260" s="187">
        <v>46154</v>
      </c>
      <c r="T1260" s="149"/>
      <c r="U1260" s="191"/>
      <c r="X1260" s="149">
        <f t="shared" si="148"/>
        <v>6138</v>
      </c>
      <c r="Y1260" s="57">
        <f t="shared" si="149"/>
        <v>-138635.80115918</v>
      </c>
      <c r="Z1260" s="193">
        <f t="shared" si="150"/>
        <v>-2347590.5505658998</v>
      </c>
    </row>
    <row r="1261" spans="14:26" x14ac:dyDescent="0.2">
      <c r="N1261" s="56">
        <v>1262</v>
      </c>
      <c r="O1261" s="191" t="str">
        <f t="shared" si="145"/>
        <v>NL200</v>
      </c>
      <c r="P1261" s="57">
        <f t="shared" si="146"/>
        <v>205.32128514056225</v>
      </c>
      <c r="Q1261" s="192">
        <f t="shared" si="151"/>
        <v>138841.12244432056</v>
      </c>
      <c r="R1261" s="149">
        <f t="shared" si="147"/>
        <v>2355595.1077035414</v>
      </c>
      <c r="S1261" s="187">
        <v>46155</v>
      </c>
      <c r="T1261" s="149"/>
      <c r="U1261" s="191"/>
      <c r="X1261" s="149">
        <f t="shared" si="148"/>
        <v>6138</v>
      </c>
      <c r="Y1261" s="57">
        <f t="shared" si="149"/>
        <v>-138841.12244432056</v>
      </c>
      <c r="Z1261" s="193">
        <f t="shared" si="150"/>
        <v>-2349457.1077035414</v>
      </c>
    </row>
    <row r="1262" spans="14:26" x14ac:dyDescent="0.2">
      <c r="N1262" s="56">
        <v>1263</v>
      </c>
      <c r="O1262" s="191" t="str">
        <f t="shared" si="145"/>
        <v>NL200</v>
      </c>
      <c r="P1262" s="57">
        <f t="shared" si="146"/>
        <v>205.32128514056225</v>
      </c>
      <c r="Q1262" s="192">
        <f t="shared" si="151"/>
        <v>139046.44372946111</v>
      </c>
      <c r="R1262" s="149">
        <f t="shared" si="147"/>
        <v>2357461.664841183</v>
      </c>
      <c r="S1262" s="187">
        <v>46156</v>
      </c>
      <c r="T1262" s="149"/>
      <c r="U1262" s="191"/>
      <c r="X1262" s="149">
        <f t="shared" si="148"/>
        <v>6138</v>
      </c>
      <c r="Y1262" s="57">
        <f t="shared" si="149"/>
        <v>-139046.44372946111</v>
      </c>
      <c r="Z1262" s="193">
        <f t="shared" si="150"/>
        <v>-2351323.664841183</v>
      </c>
    </row>
    <row r="1263" spans="14:26" x14ac:dyDescent="0.2">
      <c r="N1263" s="56">
        <v>1264</v>
      </c>
      <c r="O1263" s="191" t="str">
        <f t="shared" si="145"/>
        <v>NL200</v>
      </c>
      <c r="P1263" s="57">
        <f t="shared" si="146"/>
        <v>205.32128514056225</v>
      </c>
      <c r="Q1263" s="192">
        <f t="shared" si="151"/>
        <v>139251.76501460167</v>
      </c>
      <c r="R1263" s="149">
        <f t="shared" si="147"/>
        <v>2359328.2219788246</v>
      </c>
      <c r="S1263" s="187">
        <v>46157</v>
      </c>
      <c r="T1263" s="149"/>
      <c r="U1263" s="191"/>
      <c r="X1263" s="149">
        <f t="shared" si="148"/>
        <v>6138</v>
      </c>
      <c r="Y1263" s="57">
        <f t="shared" si="149"/>
        <v>-139251.76501460167</v>
      </c>
      <c r="Z1263" s="193">
        <f t="shared" si="150"/>
        <v>-2353190.2219788246</v>
      </c>
    </row>
    <row r="1264" spans="14:26" x14ac:dyDescent="0.2">
      <c r="N1264" s="56">
        <v>1265</v>
      </c>
      <c r="O1264" s="191" t="str">
        <f t="shared" si="145"/>
        <v>NL200</v>
      </c>
      <c r="P1264" s="57">
        <f t="shared" si="146"/>
        <v>205.32128514056225</v>
      </c>
      <c r="Q1264" s="192">
        <f t="shared" si="151"/>
        <v>139457.08629974222</v>
      </c>
      <c r="R1264" s="149">
        <f t="shared" si="147"/>
        <v>2361194.7791164657</v>
      </c>
      <c r="S1264" s="187">
        <v>46158</v>
      </c>
      <c r="T1264" s="149"/>
      <c r="U1264" s="191"/>
      <c r="X1264" s="149">
        <f t="shared" si="148"/>
        <v>6138</v>
      </c>
      <c r="Y1264" s="57">
        <f t="shared" si="149"/>
        <v>-139457.08629974222</v>
      </c>
      <c r="Z1264" s="193">
        <f t="shared" si="150"/>
        <v>-2355056.7791164657</v>
      </c>
    </row>
    <row r="1265" spans="14:26" x14ac:dyDescent="0.2">
      <c r="N1265" s="56">
        <v>1266</v>
      </c>
      <c r="O1265" s="191" t="str">
        <f t="shared" si="145"/>
        <v>NL200</v>
      </c>
      <c r="P1265" s="57">
        <f t="shared" si="146"/>
        <v>205.32128514056225</v>
      </c>
      <c r="Q1265" s="192">
        <f t="shared" si="151"/>
        <v>139662.40758488278</v>
      </c>
      <c r="R1265" s="149">
        <f t="shared" si="147"/>
        <v>2363061.3362541073</v>
      </c>
      <c r="S1265" s="187">
        <v>46159</v>
      </c>
      <c r="T1265" s="149"/>
      <c r="U1265" s="191"/>
      <c r="X1265" s="149">
        <f t="shared" si="148"/>
        <v>6138</v>
      </c>
      <c r="Y1265" s="57">
        <f t="shared" si="149"/>
        <v>-139662.40758488278</v>
      </c>
      <c r="Z1265" s="193">
        <f t="shared" si="150"/>
        <v>-2356923.3362541073</v>
      </c>
    </row>
    <row r="1266" spans="14:26" x14ac:dyDescent="0.2">
      <c r="N1266" s="56">
        <v>1267</v>
      </c>
      <c r="O1266" s="191" t="str">
        <f t="shared" si="145"/>
        <v>NL200</v>
      </c>
      <c r="P1266" s="57">
        <f t="shared" si="146"/>
        <v>205.32128514056225</v>
      </c>
      <c r="Q1266" s="192">
        <f t="shared" si="151"/>
        <v>139867.72887002333</v>
      </c>
      <c r="R1266" s="149">
        <f t="shared" si="147"/>
        <v>2364927.8933917489</v>
      </c>
      <c r="S1266" s="187">
        <v>46160</v>
      </c>
      <c r="T1266" s="149"/>
      <c r="U1266" s="191"/>
      <c r="X1266" s="149">
        <f t="shared" si="148"/>
        <v>6138</v>
      </c>
      <c r="Y1266" s="57">
        <f t="shared" si="149"/>
        <v>-139867.72887002333</v>
      </c>
      <c r="Z1266" s="193">
        <f t="shared" si="150"/>
        <v>-2358789.8933917489</v>
      </c>
    </row>
    <row r="1267" spans="14:26" x14ac:dyDescent="0.2">
      <c r="N1267" s="56">
        <v>1268</v>
      </c>
      <c r="O1267" s="191" t="str">
        <f t="shared" si="145"/>
        <v>NL200</v>
      </c>
      <c r="P1267" s="57">
        <f t="shared" si="146"/>
        <v>205.32128514056225</v>
      </c>
      <c r="Q1267" s="192">
        <f t="shared" si="151"/>
        <v>140073.05015516389</v>
      </c>
      <c r="R1267" s="149">
        <f t="shared" si="147"/>
        <v>2366794.4505293905</v>
      </c>
      <c r="S1267" s="187">
        <v>46161</v>
      </c>
      <c r="T1267" s="149"/>
      <c r="U1267" s="191"/>
      <c r="X1267" s="149">
        <f t="shared" si="148"/>
        <v>6138</v>
      </c>
      <c r="Y1267" s="57">
        <f t="shared" si="149"/>
        <v>-140073.05015516389</v>
      </c>
      <c r="Z1267" s="193">
        <f t="shared" si="150"/>
        <v>-2360656.4505293905</v>
      </c>
    </row>
    <row r="1268" spans="14:26" x14ac:dyDescent="0.2">
      <c r="N1268" s="56">
        <v>1269</v>
      </c>
      <c r="O1268" s="191" t="str">
        <f t="shared" si="145"/>
        <v>NL200</v>
      </c>
      <c r="P1268" s="57">
        <f t="shared" si="146"/>
        <v>205.32128514056225</v>
      </c>
      <c r="Q1268" s="192">
        <f t="shared" si="151"/>
        <v>140278.37144030444</v>
      </c>
      <c r="R1268" s="149">
        <f t="shared" si="147"/>
        <v>2368661.0076670316</v>
      </c>
      <c r="S1268" s="187">
        <v>46162</v>
      </c>
      <c r="T1268" s="149"/>
      <c r="U1268" s="191"/>
      <c r="X1268" s="149">
        <f t="shared" si="148"/>
        <v>6138</v>
      </c>
      <c r="Y1268" s="57">
        <f t="shared" si="149"/>
        <v>-140278.37144030444</v>
      </c>
      <c r="Z1268" s="193">
        <f t="shared" si="150"/>
        <v>-2362523.0076670316</v>
      </c>
    </row>
    <row r="1269" spans="14:26" x14ac:dyDescent="0.2">
      <c r="N1269" s="56">
        <v>1270</v>
      </c>
      <c r="O1269" s="191" t="str">
        <f t="shared" si="145"/>
        <v>NL200</v>
      </c>
      <c r="P1269" s="57">
        <f t="shared" si="146"/>
        <v>205.32128514056225</v>
      </c>
      <c r="Q1269" s="192">
        <f t="shared" si="151"/>
        <v>140483.692725445</v>
      </c>
      <c r="R1269" s="149">
        <f t="shared" si="147"/>
        <v>2370527.5648046732</v>
      </c>
      <c r="S1269" s="187">
        <v>46163</v>
      </c>
      <c r="T1269" s="149"/>
      <c r="U1269" s="191"/>
      <c r="X1269" s="149">
        <f t="shared" si="148"/>
        <v>6138</v>
      </c>
      <c r="Y1269" s="57">
        <f t="shared" si="149"/>
        <v>-140483.692725445</v>
      </c>
      <c r="Z1269" s="193">
        <f t="shared" si="150"/>
        <v>-2364389.5648046732</v>
      </c>
    </row>
    <row r="1270" spans="14:26" x14ac:dyDescent="0.2">
      <c r="N1270" s="56">
        <v>1271</v>
      </c>
      <c r="O1270" s="191" t="str">
        <f t="shared" si="145"/>
        <v>NL200</v>
      </c>
      <c r="P1270" s="57">
        <f t="shared" si="146"/>
        <v>205.32128514056225</v>
      </c>
      <c r="Q1270" s="192">
        <f t="shared" si="151"/>
        <v>140689.01401058555</v>
      </c>
      <c r="R1270" s="149">
        <f t="shared" si="147"/>
        <v>2372394.1219423148</v>
      </c>
      <c r="S1270" s="187">
        <v>46164</v>
      </c>
      <c r="T1270" s="149"/>
      <c r="U1270" s="191"/>
      <c r="X1270" s="149">
        <f t="shared" si="148"/>
        <v>6138</v>
      </c>
      <c r="Y1270" s="57">
        <f t="shared" si="149"/>
        <v>-140689.01401058555</v>
      </c>
      <c r="Z1270" s="193">
        <f t="shared" si="150"/>
        <v>-2366256.1219423148</v>
      </c>
    </row>
    <row r="1271" spans="14:26" x14ac:dyDescent="0.2">
      <c r="N1271" s="56">
        <v>1272</v>
      </c>
      <c r="O1271" s="191" t="str">
        <f t="shared" si="145"/>
        <v>NL200</v>
      </c>
      <c r="P1271" s="57">
        <f t="shared" si="146"/>
        <v>205.32128514056225</v>
      </c>
      <c r="Q1271" s="192">
        <f t="shared" si="151"/>
        <v>140894.33529572611</v>
      </c>
      <c r="R1271" s="149">
        <f t="shared" si="147"/>
        <v>2374260.6790799564</v>
      </c>
      <c r="S1271" s="187">
        <v>46165</v>
      </c>
      <c r="T1271" s="149"/>
      <c r="U1271" s="191"/>
      <c r="X1271" s="149">
        <f t="shared" si="148"/>
        <v>6138</v>
      </c>
      <c r="Y1271" s="57">
        <f t="shared" si="149"/>
        <v>-140894.33529572611</v>
      </c>
      <c r="Z1271" s="193">
        <f t="shared" si="150"/>
        <v>-2368122.6790799564</v>
      </c>
    </row>
    <row r="1272" spans="14:26" x14ac:dyDescent="0.2">
      <c r="N1272" s="56">
        <v>1273</v>
      </c>
      <c r="O1272" s="191" t="str">
        <f t="shared" si="145"/>
        <v>NL200</v>
      </c>
      <c r="P1272" s="57">
        <f t="shared" si="146"/>
        <v>205.32128514056225</v>
      </c>
      <c r="Q1272" s="192">
        <f t="shared" si="151"/>
        <v>141099.65658086666</v>
      </c>
      <c r="R1272" s="149">
        <f t="shared" si="147"/>
        <v>2376127.2362175975</v>
      </c>
      <c r="S1272" s="187">
        <v>46166</v>
      </c>
      <c r="T1272" s="149"/>
      <c r="U1272" s="191"/>
      <c r="X1272" s="149">
        <f t="shared" si="148"/>
        <v>6138</v>
      </c>
      <c r="Y1272" s="57">
        <f t="shared" si="149"/>
        <v>-141099.65658086666</v>
      </c>
      <c r="Z1272" s="193">
        <f t="shared" si="150"/>
        <v>-2369989.2362175975</v>
      </c>
    </row>
    <row r="1273" spans="14:26" x14ac:dyDescent="0.2">
      <c r="N1273" s="56">
        <v>1274</v>
      </c>
      <c r="O1273" s="191" t="str">
        <f t="shared" si="145"/>
        <v>NL200</v>
      </c>
      <c r="P1273" s="57">
        <f t="shared" si="146"/>
        <v>205.32128514056225</v>
      </c>
      <c r="Q1273" s="192">
        <f t="shared" si="151"/>
        <v>141304.97786600722</v>
      </c>
      <c r="R1273" s="149">
        <f t="shared" si="147"/>
        <v>2377993.7933552391</v>
      </c>
      <c r="S1273" s="187">
        <v>46167</v>
      </c>
      <c r="T1273" s="149"/>
      <c r="U1273" s="191"/>
      <c r="X1273" s="149">
        <f t="shared" si="148"/>
        <v>6138</v>
      </c>
      <c r="Y1273" s="57">
        <f t="shared" si="149"/>
        <v>-141304.97786600722</v>
      </c>
      <c r="Z1273" s="193">
        <f t="shared" si="150"/>
        <v>-2371855.7933552391</v>
      </c>
    </row>
    <row r="1274" spans="14:26" x14ac:dyDescent="0.2">
      <c r="N1274" s="56">
        <v>1275</v>
      </c>
      <c r="O1274" s="191" t="str">
        <f t="shared" si="145"/>
        <v>NL200</v>
      </c>
      <c r="P1274" s="57">
        <f t="shared" si="146"/>
        <v>205.32128514056225</v>
      </c>
      <c r="Q1274" s="192">
        <f t="shared" si="151"/>
        <v>141510.29915114777</v>
      </c>
      <c r="R1274" s="149">
        <f t="shared" si="147"/>
        <v>2379860.3504928807</v>
      </c>
      <c r="S1274" s="187">
        <v>46168</v>
      </c>
      <c r="T1274" s="149"/>
      <c r="U1274" s="191"/>
      <c r="X1274" s="149">
        <f t="shared" si="148"/>
        <v>6138</v>
      </c>
      <c r="Y1274" s="57">
        <f t="shared" si="149"/>
        <v>-141510.29915114777</v>
      </c>
      <c r="Z1274" s="193">
        <f t="shared" si="150"/>
        <v>-2373722.3504928807</v>
      </c>
    </row>
    <row r="1275" spans="14:26" x14ac:dyDescent="0.2">
      <c r="N1275" s="56">
        <v>1276</v>
      </c>
      <c r="O1275" s="191" t="str">
        <f t="shared" si="145"/>
        <v>NL200</v>
      </c>
      <c r="P1275" s="57">
        <f t="shared" si="146"/>
        <v>205.32128514056225</v>
      </c>
      <c r="Q1275" s="192">
        <f t="shared" si="151"/>
        <v>141715.62043628833</v>
      </c>
      <c r="R1275" s="149">
        <f t="shared" si="147"/>
        <v>2381726.9076305223</v>
      </c>
      <c r="S1275" s="187">
        <v>46169</v>
      </c>
      <c r="T1275" s="149"/>
      <c r="U1275" s="191"/>
      <c r="X1275" s="149">
        <f t="shared" si="148"/>
        <v>6138</v>
      </c>
      <c r="Y1275" s="57">
        <f t="shared" si="149"/>
        <v>-141715.62043628833</v>
      </c>
      <c r="Z1275" s="193">
        <f t="shared" si="150"/>
        <v>-2375588.9076305223</v>
      </c>
    </row>
    <row r="1276" spans="14:26" x14ac:dyDescent="0.2">
      <c r="N1276" s="56">
        <v>1277</v>
      </c>
      <c r="O1276" s="191" t="str">
        <f t="shared" si="145"/>
        <v>NL200</v>
      </c>
      <c r="P1276" s="57">
        <f t="shared" si="146"/>
        <v>205.32128514056225</v>
      </c>
      <c r="Q1276" s="192">
        <f t="shared" si="151"/>
        <v>141920.94172142888</v>
      </c>
      <c r="R1276" s="149">
        <f t="shared" si="147"/>
        <v>2383593.4647681634</v>
      </c>
      <c r="S1276" s="187">
        <v>46170</v>
      </c>
      <c r="T1276" s="149"/>
      <c r="U1276" s="191"/>
      <c r="X1276" s="149">
        <f t="shared" si="148"/>
        <v>6138</v>
      </c>
      <c r="Y1276" s="57">
        <f t="shared" si="149"/>
        <v>-141920.94172142888</v>
      </c>
      <c r="Z1276" s="193">
        <f t="shared" si="150"/>
        <v>-2377455.4647681634</v>
      </c>
    </row>
    <row r="1277" spans="14:26" x14ac:dyDescent="0.2">
      <c r="N1277" s="56">
        <v>1278</v>
      </c>
      <c r="O1277" s="191" t="str">
        <f t="shared" si="145"/>
        <v>NL200</v>
      </c>
      <c r="P1277" s="57">
        <f t="shared" si="146"/>
        <v>205.32128514056225</v>
      </c>
      <c r="Q1277" s="192">
        <f t="shared" si="151"/>
        <v>142126.26300656944</v>
      </c>
      <c r="R1277" s="149">
        <f t="shared" si="147"/>
        <v>2385460.021905805</v>
      </c>
      <c r="S1277" s="187">
        <v>46171</v>
      </c>
      <c r="T1277" s="149"/>
      <c r="U1277" s="191"/>
      <c r="X1277" s="149">
        <f t="shared" si="148"/>
        <v>6138</v>
      </c>
      <c r="Y1277" s="57">
        <f t="shared" si="149"/>
        <v>-142126.26300656944</v>
      </c>
      <c r="Z1277" s="193">
        <f t="shared" si="150"/>
        <v>-2379322.021905805</v>
      </c>
    </row>
    <row r="1278" spans="14:26" x14ac:dyDescent="0.2">
      <c r="N1278" s="56">
        <v>1279</v>
      </c>
      <c r="O1278" s="191" t="str">
        <f t="shared" si="145"/>
        <v>NL200</v>
      </c>
      <c r="P1278" s="57">
        <f t="shared" si="146"/>
        <v>205.32128514056225</v>
      </c>
      <c r="Q1278" s="192">
        <f t="shared" si="151"/>
        <v>142331.58429170999</v>
      </c>
      <c r="R1278" s="149">
        <f t="shared" si="147"/>
        <v>2387326.5790434466</v>
      </c>
      <c r="S1278" s="187">
        <v>46172</v>
      </c>
      <c r="T1278" s="149"/>
      <c r="U1278" s="191"/>
      <c r="X1278" s="149">
        <f t="shared" si="148"/>
        <v>6138</v>
      </c>
      <c r="Y1278" s="57">
        <f t="shared" si="149"/>
        <v>-142331.58429170999</v>
      </c>
      <c r="Z1278" s="193">
        <f t="shared" si="150"/>
        <v>-2381188.5790434466</v>
      </c>
    </row>
    <row r="1279" spans="14:26" x14ac:dyDescent="0.2">
      <c r="N1279" s="56">
        <v>1280</v>
      </c>
      <c r="O1279" s="191" t="str">
        <f t="shared" si="145"/>
        <v>NL200</v>
      </c>
      <c r="P1279" s="57">
        <f t="shared" si="146"/>
        <v>205.32128514056225</v>
      </c>
      <c r="Q1279" s="192">
        <f t="shared" si="151"/>
        <v>142536.90557685055</v>
      </c>
      <c r="R1279" s="149">
        <f t="shared" si="147"/>
        <v>2389193.1361810882</v>
      </c>
      <c r="S1279" s="187">
        <v>46173</v>
      </c>
      <c r="T1279" s="149"/>
      <c r="U1279" s="191"/>
      <c r="X1279" s="149">
        <f t="shared" si="148"/>
        <v>6138</v>
      </c>
      <c r="Y1279" s="57">
        <f t="shared" si="149"/>
        <v>-142536.90557685055</v>
      </c>
      <c r="Z1279" s="193">
        <f t="shared" si="150"/>
        <v>-2383055.1361810882</v>
      </c>
    </row>
    <row r="1280" spans="14:26" x14ac:dyDescent="0.2">
      <c r="N1280" s="56">
        <v>1281</v>
      </c>
      <c r="O1280" s="191" t="str">
        <f t="shared" ref="O1280:O1343" si="152">IF(N1280&lt;$K$3,$A$3,IF(AND(N1280&gt;$K$3,N1280&lt;$K$4),$A$4,IF(AND(N1280&gt;$K$4,N1280&lt;$K$5),$A$5,IF(AND(N1280&gt;$K$5,N1280&lt;$K$6),$A$6,IF(AND(N1280&gt;$K$6,N1280&lt;$K$7),$A$7,IF(AND(N1280&gt;$K$7,N1280&lt;$K$8),$A$8,IF(AND(N1280&gt;$K$8,N1280&lt;$K$9),$A$9)))))))</f>
        <v>NL200</v>
      </c>
      <c r="P1280" s="57">
        <f t="shared" si="146"/>
        <v>205.32128514056225</v>
      </c>
      <c r="Q1280" s="192">
        <f t="shared" si="151"/>
        <v>142742.2268619911</v>
      </c>
      <c r="R1280" s="149">
        <f t="shared" si="147"/>
        <v>2391059.6933187298</v>
      </c>
      <c r="S1280" s="187">
        <v>46174</v>
      </c>
      <c r="T1280" s="149"/>
      <c r="U1280" s="191"/>
      <c r="X1280" s="149">
        <f t="shared" si="148"/>
        <v>6138</v>
      </c>
      <c r="Y1280" s="57">
        <f t="shared" si="149"/>
        <v>-142742.2268619911</v>
      </c>
      <c r="Z1280" s="193">
        <f t="shared" si="150"/>
        <v>-2384921.6933187298</v>
      </c>
    </row>
    <row r="1281" spans="14:26" x14ac:dyDescent="0.2">
      <c r="N1281" s="56">
        <v>1282</v>
      </c>
      <c r="O1281" s="191" t="str">
        <f t="shared" si="152"/>
        <v>NL200</v>
      </c>
      <c r="P1281" s="57">
        <f t="shared" ref="P1281:P1344" si="153">VLOOKUP(O1281,$A$3:$L$9,12,0)</f>
        <v>205.32128514056225</v>
      </c>
      <c r="Q1281" s="192">
        <f t="shared" si="151"/>
        <v>142947.54814713166</v>
      </c>
      <c r="R1281" s="149">
        <f t="shared" si="147"/>
        <v>2392926.2504563709</v>
      </c>
      <c r="S1281" s="187">
        <v>46175</v>
      </c>
      <c r="T1281" s="149"/>
      <c r="U1281" s="191"/>
      <c r="X1281" s="149">
        <f t="shared" si="148"/>
        <v>6138</v>
      </c>
      <c r="Y1281" s="57">
        <f t="shared" si="149"/>
        <v>-142947.54814713166</v>
      </c>
      <c r="Z1281" s="193">
        <f t="shared" si="150"/>
        <v>-2386788.2504563709</v>
      </c>
    </row>
    <row r="1282" spans="14:26" x14ac:dyDescent="0.2">
      <c r="N1282" s="56">
        <v>1283</v>
      </c>
      <c r="O1282" s="191" t="str">
        <f t="shared" si="152"/>
        <v>NL200</v>
      </c>
      <c r="P1282" s="57">
        <f t="shared" si="153"/>
        <v>205.32128514056225</v>
      </c>
      <c r="Q1282" s="192">
        <f t="shared" si="151"/>
        <v>143152.86943227221</v>
      </c>
      <c r="R1282" s="149">
        <f t="shared" ref="R1282:R1345" si="154">$C$25*N1282</f>
        <v>2394792.8075940125</v>
      </c>
      <c r="S1282" s="187">
        <v>46176</v>
      </c>
      <c r="T1282" s="149"/>
      <c r="U1282" s="191"/>
      <c r="X1282" s="149">
        <f t="shared" si="148"/>
        <v>6138</v>
      </c>
      <c r="Y1282" s="57">
        <f t="shared" si="149"/>
        <v>-143152.86943227221</v>
      </c>
      <c r="Z1282" s="193">
        <f t="shared" si="150"/>
        <v>-2388654.8075940125</v>
      </c>
    </row>
    <row r="1283" spans="14:26" x14ac:dyDescent="0.2">
      <c r="N1283" s="56">
        <v>1284</v>
      </c>
      <c r="O1283" s="191" t="str">
        <f t="shared" si="152"/>
        <v>NL200</v>
      </c>
      <c r="P1283" s="57">
        <f t="shared" si="153"/>
        <v>205.32128514056225</v>
      </c>
      <c r="Q1283" s="192">
        <f t="shared" si="151"/>
        <v>143358.19071741277</v>
      </c>
      <c r="R1283" s="149">
        <f t="shared" si="154"/>
        <v>2396659.3647316541</v>
      </c>
      <c r="S1283" s="187">
        <v>46177</v>
      </c>
      <c r="T1283" s="149"/>
      <c r="U1283" s="191"/>
      <c r="X1283" s="149">
        <f t="shared" si="148"/>
        <v>6138</v>
      </c>
      <c r="Y1283" s="57">
        <f t="shared" si="149"/>
        <v>-143358.19071741277</v>
      </c>
      <c r="Z1283" s="193">
        <f t="shared" si="150"/>
        <v>-2390521.3647316541</v>
      </c>
    </row>
    <row r="1284" spans="14:26" x14ac:dyDescent="0.2">
      <c r="N1284" s="56">
        <v>1285</v>
      </c>
      <c r="O1284" s="191" t="str">
        <f t="shared" si="152"/>
        <v>NL200</v>
      </c>
      <c r="P1284" s="57">
        <f t="shared" si="153"/>
        <v>205.32128514056225</v>
      </c>
      <c r="Q1284" s="192">
        <f t="shared" si="151"/>
        <v>143563.51200255333</v>
      </c>
      <c r="R1284" s="149">
        <f t="shared" si="154"/>
        <v>2398525.9218692956</v>
      </c>
      <c r="S1284" s="187">
        <v>46178</v>
      </c>
      <c r="T1284" s="149"/>
      <c r="U1284" s="191"/>
      <c r="X1284" s="149">
        <f t="shared" si="148"/>
        <v>6138</v>
      </c>
      <c r="Y1284" s="57">
        <f t="shared" si="149"/>
        <v>-143563.51200255333</v>
      </c>
      <c r="Z1284" s="193">
        <f t="shared" si="150"/>
        <v>-2392387.9218692956</v>
      </c>
    </row>
    <row r="1285" spans="14:26" x14ac:dyDescent="0.2">
      <c r="N1285" s="56">
        <v>1286</v>
      </c>
      <c r="O1285" s="191" t="str">
        <f t="shared" si="152"/>
        <v>NL200</v>
      </c>
      <c r="P1285" s="57">
        <f t="shared" si="153"/>
        <v>205.32128514056225</v>
      </c>
      <c r="Q1285" s="192">
        <f t="shared" si="151"/>
        <v>143768.83328769388</v>
      </c>
      <c r="R1285" s="149">
        <f t="shared" si="154"/>
        <v>2400392.4790069368</v>
      </c>
      <c r="S1285" s="187">
        <v>46179</v>
      </c>
      <c r="T1285" s="149"/>
      <c r="U1285" s="191"/>
      <c r="X1285" s="149">
        <f t="shared" si="148"/>
        <v>6138</v>
      </c>
      <c r="Y1285" s="57">
        <f t="shared" si="149"/>
        <v>-143768.83328769388</v>
      </c>
      <c r="Z1285" s="193">
        <f t="shared" si="150"/>
        <v>-2394254.4790069368</v>
      </c>
    </row>
    <row r="1286" spans="14:26" x14ac:dyDescent="0.2">
      <c r="N1286" s="56">
        <v>1287</v>
      </c>
      <c r="O1286" s="191" t="str">
        <f t="shared" si="152"/>
        <v>NL200</v>
      </c>
      <c r="P1286" s="57">
        <f t="shared" si="153"/>
        <v>205.32128514056225</v>
      </c>
      <c r="Q1286" s="192">
        <f t="shared" si="151"/>
        <v>143974.15457283444</v>
      </c>
      <c r="R1286" s="149">
        <f t="shared" si="154"/>
        <v>2402259.0361445784</v>
      </c>
      <c r="S1286" s="187">
        <v>46180</v>
      </c>
      <c r="T1286" s="149"/>
      <c r="U1286" s="191"/>
      <c r="X1286" s="149">
        <f t="shared" si="148"/>
        <v>6138</v>
      </c>
      <c r="Y1286" s="57">
        <f t="shared" si="149"/>
        <v>-143974.15457283444</v>
      </c>
      <c r="Z1286" s="193">
        <f t="shared" si="150"/>
        <v>-2396121.0361445784</v>
      </c>
    </row>
    <row r="1287" spans="14:26" x14ac:dyDescent="0.2">
      <c r="N1287" s="56">
        <v>1288</v>
      </c>
      <c r="O1287" s="191" t="str">
        <f t="shared" si="152"/>
        <v>NL200</v>
      </c>
      <c r="P1287" s="57">
        <f t="shared" si="153"/>
        <v>205.32128514056225</v>
      </c>
      <c r="Q1287" s="192">
        <f t="shared" si="151"/>
        <v>144179.47585797499</v>
      </c>
      <c r="R1287" s="149">
        <f t="shared" si="154"/>
        <v>2404125.59328222</v>
      </c>
      <c r="S1287" s="187">
        <v>46181</v>
      </c>
      <c r="T1287" s="149"/>
      <c r="U1287" s="191"/>
      <c r="X1287" s="149">
        <f t="shared" si="148"/>
        <v>6138</v>
      </c>
      <c r="Y1287" s="57">
        <f t="shared" si="149"/>
        <v>-144179.47585797499</v>
      </c>
      <c r="Z1287" s="193">
        <f t="shared" si="150"/>
        <v>-2397987.59328222</v>
      </c>
    </row>
    <row r="1288" spans="14:26" x14ac:dyDescent="0.2">
      <c r="N1288" s="56">
        <v>1289</v>
      </c>
      <c r="O1288" s="191" t="str">
        <f t="shared" si="152"/>
        <v>NL200</v>
      </c>
      <c r="P1288" s="57">
        <f t="shared" si="153"/>
        <v>205.32128514056225</v>
      </c>
      <c r="Q1288" s="192">
        <f t="shared" si="151"/>
        <v>144384.79714311555</v>
      </c>
      <c r="R1288" s="149">
        <f t="shared" si="154"/>
        <v>2405992.1504198615</v>
      </c>
      <c r="S1288" s="187">
        <v>46182</v>
      </c>
      <c r="T1288" s="149"/>
      <c r="U1288" s="191"/>
      <c r="X1288" s="149">
        <f t="shared" si="148"/>
        <v>6138</v>
      </c>
      <c r="Y1288" s="57">
        <f t="shared" si="149"/>
        <v>-144384.79714311555</v>
      </c>
      <c r="Z1288" s="193">
        <f t="shared" si="150"/>
        <v>-2399854.1504198615</v>
      </c>
    </row>
    <row r="1289" spans="14:26" x14ac:dyDescent="0.2">
      <c r="N1289" s="56">
        <v>1290</v>
      </c>
      <c r="O1289" s="191" t="str">
        <f t="shared" si="152"/>
        <v>NL200</v>
      </c>
      <c r="P1289" s="57">
        <f t="shared" si="153"/>
        <v>205.32128514056225</v>
      </c>
      <c r="Q1289" s="192">
        <f t="shared" si="151"/>
        <v>144590.1184282561</v>
      </c>
      <c r="R1289" s="149">
        <f t="shared" si="154"/>
        <v>2407858.7075575027</v>
      </c>
      <c r="S1289" s="187">
        <v>46183</v>
      </c>
      <c r="T1289" s="149"/>
      <c r="U1289" s="191"/>
      <c r="X1289" s="149">
        <f t="shared" si="148"/>
        <v>6138</v>
      </c>
      <c r="Y1289" s="57">
        <f t="shared" si="149"/>
        <v>-144590.1184282561</v>
      </c>
      <c r="Z1289" s="193">
        <f t="shared" si="150"/>
        <v>-2401720.7075575027</v>
      </c>
    </row>
    <row r="1290" spans="14:26" x14ac:dyDescent="0.2">
      <c r="N1290" s="56">
        <v>1291</v>
      </c>
      <c r="O1290" s="191" t="str">
        <f t="shared" si="152"/>
        <v>NL200</v>
      </c>
      <c r="P1290" s="57">
        <f t="shared" si="153"/>
        <v>205.32128514056225</v>
      </c>
      <c r="Q1290" s="192">
        <f t="shared" si="151"/>
        <v>144795.43971339666</v>
      </c>
      <c r="R1290" s="149">
        <f t="shared" si="154"/>
        <v>2409725.2646951443</v>
      </c>
      <c r="S1290" s="187">
        <v>46184</v>
      </c>
      <c r="T1290" s="149"/>
      <c r="U1290" s="191"/>
      <c r="X1290" s="149">
        <f t="shared" si="148"/>
        <v>6138</v>
      </c>
      <c r="Y1290" s="57">
        <f t="shared" si="149"/>
        <v>-144795.43971339666</v>
      </c>
      <c r="Z1290" s="193">
        <f t="shared" si="150"/>
        <v>-2403587.2646951443</v>
      </c>
    </row>
    <row r="1291" spans="14:26" x14ac:dyDescent="0.2">
      <c r="N1291" s="56">
        <v>1292</v>
      </c>
      <c r="O1291" s="191" t="str">
        <f t="shared" si="152"/>
        <v>NL200</v>
      </c>
      <c r="P1291" s="57">
        <f t="shared" si="153"/>
        <v>205.32128514056225</v>
      </c>
      <c r="Q1291" s="192">
        <f t="shared" si="151"/>
        <v>145000.76099853721</v>
      </c>
      <c r="R1291" s="149">
        <f t="shared" si="154"/>
        <v>2411591.8218327858</v>
      </c>
      <c r="S1291" s="187">
        <v>46185</v>
      </c>
      <c r="T1291" s="149"/>
      <c r="U1291" s="191"/>
      <c r="X1291" s="149">
        <f t="shared" ref="X1291:X1354" si="155">X1290+W1291</f>
        <v>6138</v>
      </c>
      <c r="Y1291" s="57">
        <f t="shared" ref="Y1291:Y1354" si="156">V1291-Q1291</f>
        <v>-145000.76099853721</v>
      </c>
      <c r="Z1291" s="193">
        <f t="shared" ref="Z1291:Z1354" si="157">X1291-R1291</f>
        <v>-2405453.8218327858</v>
      </c>
    </row>
    <row r="1292" spans="14:26" x14ac:dyDescent="0.2">
      <c r="N1292" s="56">
        <v>1293</v>
      </c>
      <c r="O1292" s="191" t="str">
        <f t="shared" si="152"/>
        <v>NL200</v>
      </c>
      <c r="P1292" s="57">
        <f t="shared" si="153"/>
        <v>205.32128514056225</v>
      </c>
      <c r="Q1292" s="192">
        <f t="shared" si="151"/>
        <v>145206.08228367777</v>
      </c>
      <c r="R1292" s="149">
        <f t="shared" si="154"/>
        <v>2413458.3789704274</v>
      </c>
      <c r="S1292" s="187">
        <v>46186</v>
      </c>
      <c r="T1292" s="149"/>
      <c r="U1292" s="191"/>
      <c r="X1292" s="149">
        <f t="shared" si="155"/>
        <v>6138</v>
      </c>
      <c r="Y1292" s="57">
        <f t="shared" si="156"/>
        <v>-145206.08228367777</v>
      </c>
      <c r="Z1292" s="193">
        <f t="shared" si="157"/>
        <v>-2407320.3789704274</v>
      </c>
    </row>
    <row r="1293" spans="14:26" x14ac:dyDescent="0.2">
      <c r="N1293" s="56">
        <v>1294</v>
      </c>
      <c r="O1293" s="191" t="str">
        <f t="shared" si="152"/>
        <v>NL200</v>
      </c>
      <c r="P1293" s="57">
        <f t="shared" si="153"/>
        <v>205.32128514056225</v>
      </c>
      <c r="Q1293" s="192">
        <f t="shared" si="151"/>
        <v>145411.40356881832</v>
      </c>
      <c r="R1293" s="149">
        <f t="shared" si="154"/>
        <v>2415324.9361080686</v>
      </c>
      <c r="S1293" s="187">
        <v>46187</v>
      </c>
      <c r="T1293" s="149"/>
      <c r="U1293" s="191"/>
      <c r="X1293" s="149">
        <f t="shared" si="155"/>
        <v>6138</v>
      </c>
      <c r="Y1293" s="57">
        <f t="shared" si="156"/>
        <v>-145411.40356881832</v>
      </c>
      <c r="Z1293" s="193">
        <f t="shared" si="157"/>
        <v>-2409186.9361080686</v>
      </c>
    </row>
    <row r="1294" spans="14:26" x14ac:dyDescent="0.2">
      <c r="N1294" s="56">
        <v>1295</v>
      </c>
      <c r="O1294" s="191" t="str">
        <f t="shared" si="152"/>
        <v>NL200</v>
      </c>
      <c r="P1294" s="57">
        <f t="shared" si="153"/>
        <v>205.32128514056225</v>
      </c>
      <c r="Q1294" s="192">
        <f t="shared" si="151"/>
        <v>145616.72485395888</v>
      </c>
      <c r="R1294" s="149">
        <f t="shared" si="154"/>
        <v>2417191.4932457102</v>
      </c>
      <c r="S1294" s="187">
        <v>46188</v>
      </c>
      <c r="T1294" s="149"/>
      <c r="U1294" s="191"/>
      <c r="X1294" s="149">
        <f t="shared" si="155"/>
        <v>6138</v>
      </c>
      <c r="Y1294" s="57">
        <f t="shared" si="156"/>
        <v>-145616.72485395888</v>
      </c>
      <c r="Z1294" s="193">
        <f t="shared" si="157"/>
        <v>-2411053.4932457102</v>
      </c>
    </row>
    <row r="1295" spans="14:26" x14ac:dyDescent="0.2">
      <c r="N1295" s="56">
        <v>1296</v>
      </c>
      <c r="O1295" s="191" t="str">
        <f t="shared" si="152"/>
        <v>NL200</v>
      </c>
      <c r="P1295" s="57">
        <f t="shared" si="153"/>
        <v>205.32128514056225</v>
      </c>
      <c r="Q1295" s="192">
        <f t="shared" si="151"/>
        <v>145822.04613909943</v>
      </c>
      <c r="R1295" s="149">
        <f t="shared" si="154"/>
        <v>2419058.0503833517</v>
      </c>
      <c r="S1295" s="187">
        <v>46189</v>
      </c>
      <c r="T1295" s="149"/>
      <c r="U1295" s="191"/>
      <c r="X1295" s="149">
        <f t="shared" si="155"/>
        <v>6138</v>
      </c>
      <c r="Y1295" s="57">
        <f t="shared" si="156"/>
        <v>-145822.04613909943</v>
      </c>
      <c r="Z1295" s="193">
        <f t="shared" si="157"/>
        <v>-2412920.0503833517</v>
      </c>
    </row>
    <row r="1296" spans="14:26" x14ac:dyDescent="0.2">
      <c r="N1296" s="56">
        <v>1297</v>
      </c>
      <c r="O1296" s="191" t="str">
        <f t="shared" si="152"/>
        <v>NL200</v>
      </c>
      <c r="P1296" s="57">
        <f t="shared" si="153"/>
        <v>205.32128514056225</v>
      </c>
      <c r="Q1296" s="192">
        <f t="shared" si="151"/>
        <v>146027.36742423999</v>
      </c>
      <c r="R1296" s="149">
        <f t="shared" si="154"/>
        <v>2420924.6075209933</v>
      </c>
      <c r="S1296" s="187">
        <v>46190</v>
      </c>
      <c r="T1296" s="149"/>
      <c r="U1296" s="191"/>
      <c r="X1296" s="149">
        <f t="shared" si="155"/>
        <v>6138</v>
      </c>
      <c r="Y1296" s="57">
        <f t="shared" si="156"/>
        <v>-146027.36742423999</v>
      </c>
      <c r="Z1296" s="193">
        <f t="shared" si="157"/>
        <v>-2414786.6075209933</v>
      </c>
    </row>
    <row r="1297" spans="14:26" x14ac:dyDescent="0.2">
      <c r="N1297" s="56">
        <v>1298</v>
      </c>
      <c r="O1297" s="191" t="str">
        <f t="shared" si="152"/>
        <v>NL200</v>
      </c>
      <c r="P1297" s="57">
        <f t="shared" si="153"/>
        <v>205.32128514056225</v>
      </c>
      <c r="Q1297" s="192">
        <f t="shared" si="151"/>
        <v>146232.68870938054</v>
      </c>
      <c r="R1297" s="149">
        <f t="shared" si="154"/>
        <v>2422791.1646586345</v>
      </c>
      <c r="S1297" s="187">
        <v>46191</v>
      </c>
      <c r="T1297" s="149"/>
      <c r="U1297" s="191"/>
      <c r="X1297" s="149">
        <f t="shared" si="155"/>
        <v>6138</v>
      </c>
      <c r="Y1297" s="57">
        <f t="shared" si="156"/>
        <v>-146232.68870938054</v>
      </c>
      <c r="Z1297" s="193">
        <f t="shared" si="157"/>
        <v>-2416653.1646586345</v>
      </c>
    </row>
    <row r="1298" spans="14:26" x14ac:dyDescent="0.2">
      <c r="N1298" s="56">
        <v>1299</v>
      </c>
      <c r="O1298" s="191" t="str">
        <f t="shared" si="152"/>
        <v>NL200</v>
      </c>
      <c r="P1298" s="57">
        <f t="shared" si="153"/>
        <v>205.32128514056225</v>
      </c>
      <c r="Q1298" s="192">
        <f t="shared" si="151"/>
        <v>146438.0099945211</v>
      </c>
      <c r="R1298" s="149">
        <f t="shared" si="154"/>
        <v>2424657.721796276</v>
      </c>
      <c r="S1298" s="187">
        <v>46192</v>
      </c>
      <c r="T1298" s="149"/>
      <c r="U1298" s="191"/>
      <c r="X1298" s="149">
        <f t="shared" si="155"/>
        <v>6138</v>
      </c>
      <c r="Y1298" s="57">
        <f t="shared" si="156"/>
        <v>-146438.0099945211</v>
      </c>
      <c r="Z1298" s="193">
        <f t="shared" si="157"/>
        <v>-2418519.721796276</v>
      </c>
    </row>
    <row r="1299" spans="14:26" x14ac:dyDescent="0.2">
      <c r="N1299" s="56">
        <v>1300</v>
      </c>
      <c r="O1299" s="191" t="str">
        <f t="shared" si="152"/>
        <v>NL200</v>
      </c>
      <c r="P1299" s="57">
        <f t="shared" si="153"/>
        <v>205.32128514056225</v>
      </c>
      <c r="Q1299" s="192">
        <f t="shared" ref="Q1299:Q1362" si="158">Q1298+P1299</f>
        <v>146643.33127966165</v>
      </c>
      <c r="R1299" s="149">
        <f t="shared" si="154"/>
        <v>2426524.2789339176</v>
      </c>
      <c r="S1299" s="187">
        <v>46193</v>
      </c>
      <c r="T1299" s="149"/>
      <c r="U1299" s="191"/>
      <c r="X1299" s="149">
        <f t="shared" si="155"/>
        <v>6138</v>
      </c>
      <c r="Y1299" s="57">
        <f t="shared" si="156"/>
        <v>-146643.33127966165</v>
      </c>
      <c r="Z1299" s="193">
        <f t="shared" si="157"/>
        <v>-2420386.2789339176</v>
      </c>
    </row>
    <row r="1300" spans="14:26" x14ac:dyDescent="0.2">
      <c r="N1300" s="56">
        <v>1301</v>
      </c>
      <c r="O1300" s="191" t="str">
        <f t="shared" si="152"/>
        <v>NL200</v>
      </c>
      <c r="P1300" s="57">
        <f t="shared" si="153"/>
        <v>205.32128514056225</v>
      </c>
      <c r="Q1300" s="192">
        <f t="shared" si="158"/>
        <v>146848.65256480221</v>
      </c>
      <c r="R1300" s="149">
        <f t="shared" si="154"/>
        <v>2428390.8360715592</v>
      </c>
      <c r="S1300" s="187">
        <v>46194</v>
      </c>
      <c r="T1300" s="149"/>
      <c r="U1300" s="191"/>
      <c r="X1300" s="149">
        <f t="shared" si="155"/>
        <v>6138</v>
      </c>
      <c r="Y1300" s="57">
        <f t="shared" si="156"/>
        <v>-146848.65256480221</v>
      </c>
      <c r="Z1300" s="193">
        <f t="shared" si="157"/>
        <v>-2422252.8360715592</v>
      </c>
    </row>
    <row r="1301" spans="14:26" x14ac:dyDescent="0.2">
      <c r="N1301" s="56">
        <v>1302</v>
      </c>
      <c r="O1301" s="191" t="str">
        <f t="shared" si="152"/>
        <v>NL200</v>
      </c>
      <c r="P1301" s="57">
        <f t="shared" si="153"/>
        <v>205.32128514056225</v>
      </c>
      <c r="Q1301" s="192">
        <f t="shared" si="158"/>
        <v>147053.97384994276</v>
      </c>
      <c r="R1301" s="149">
        <f t="shared" si="154"/>
        <v>2430257.3932092004</v>
      </c>
      <c r="S1301" s="187">
        <v>46195</v>
      </c>
      <c r="T1301" s="149"/>
      <c r="U1301" s="191"/>
      <c r="X1301" s="149">
        <f t="shared" si="155"/>
        <v>6138</v>
      </c>
      <c r="Y1301" s="57">
        <f t="shared" si="156"/>
        <v>-147053.97384994276</v>
      </c>
      <c r="Z1301" s="193">
        <f t="shared" si="157"/>
        <v>-2424119.3932092004</v>
      </c>
    </row>
    <row r="1302" spans="14:26" x14ac:dyDescent="0.2">
      <c r="N1302" s="56">
        <v>1303</v>
      </c>
      <c r="O1302" s="191" t="str">
        <f t="shared" si="152"/>
        <v>NL200</v>
      </c>
      <c r="P1302" s="57">
        <f t="shared" si="153"/>
        <v>205.32128514056225</v>
      </c>
      <c r="Q1302" s="192">
        <f t="shared" si="158"/>
        <v>147259.29513508332</v>
      </c>
      <c r="R1302" s="149">
        <f t="shared" si="154"/>
        <v>2432123.9503468419</v>
      </c>
      <c r="S1302" s="187">
        <v>46196</v>
      </c>
      <c r="T1302" s="149"/>
      <c r="U1302" s="191"/>
      <c r="X1302" s="149">
        <f t="shared" si="155"/>
        <v>6138</v>
      </c>
      <c r="Y1302" s="57">
        <f t="shared" si="156"/>
        <v>-147259.29513508332</v>
      </c>
      <c r="Z1302" s="193">
        <f t="shared" si="157"/>
        <v>-2425985.9503468419</v>
      </c>
    </row>
    <row r="1303" spans="14:26" x14ac:dyDescent="0.2">
      <c r="N1303" s="56">
        <v>1304</v>
      </c>
      <c r="O1303" s="191" t="str">
        <f t="shared" si="152"/>
        <v>NL200</v>
      </c>
      <c r="P1303" s="57">
        <f t="shared" si="153"/>
        <v>205.32128514056225</v>
      </c>
      <c r="Q1303" s="192">
        <f t="shared" si="158"/>
        <v>147464.61642022387</v>
      </c>
      <c r="R1303" s="149">
        <f t="shared" si="154"/>
        <v>2433990.5074844835</v>
      </c>
      <c r="S1303" s="187">
        <v>46197</v>
      </c>
      <c r="T1303" s="149"/>
      <c r="U1303" s="191"/>
      <c r="X1303" s="149">
        <f t="shared" si="155"/>
        <v>6138</v>
      </c>
      <c r="Y1303" s="57">
        <f t="shared" si="156"/>
        <v>-147464.61642022387</v>
      </c>
      <c r="Z1303" s="193">
        <f t="shared" si="157"/>
        <v>-2427852.5074844835</v>
      </c>
    </row>
    <row r="1304" spans="14:26" x14ac:dyDescent="0.2">
      <c r="N1304" s="56">
        <v>1305</v>
      </c>
      <c r="O1304" s="191" t="str">
        <f t="shared" si="152"/>
        <v>NL200</v>
      </c>
      <c r="P1304" s="57">
        <f t="shared" si="153"/>
        <v>205.32128514056225</v>
      </c>
      <c r="Q1304" s="192">
        <f t="shared" si="158"/>
        <v>147669.93770536443</v>
      </c>
      <c r="R1304" s="149">
        <f t="shared" si="154"/>
        <v>2435857.0646221251</v>
      </c>
      <c r="S1304" s="187">
        <v>46198</v>
      </c>
      <c r="T1304" s="149"/>
      <c r="U1304" s="191"/>
      <c r="X1304" s="149">
        <f t="shared" si="155"/>
        <v>6138</v>
      </c>
      <c r="Y1304" s="57">
        <f t="shared" si="156"/>
        <v>-147669.93770536443</v>
      </c>
      <c r="Z1304" s="193">
        <f t="shared" si="157"/>
        <v>-2429719.0646221251</v>
      </c>
    </row>
    <row r="1305" spans="14:26" x14ac:dyDescent="0.2">
      <c r="N1305" s="56">
        <v>1306</v>
      </c>
      <c r="O1305" s="191" t="str">
        <f t="shared" si="152"/>
        <v>NL200</v>
      </c>
      <c r="P1305" s="57">
        <f t="shared" si="153"/>
        <v>205.32128514056225</v>
      </c>
      <c r="Q1305" s="192">
        <f t="shared" si="158"/>
        <v>147875.25899050498</v>
      </c>
      <c r="R1305" s="149">
        <f t="shared" si="154"/>
        <v>2437723.6217597662</v>
      </c>
      <c r="S1305" s="187">
        <v>46199</v>
      </c>
      <c r="T1305" s="149"/>
      <c r="U1305" s="191"/>
      <c r="X1305" s="149">
        <f t="shared" si="155"/>
        <v>6138</v>
      </c>
      <c r="Y1305" s="57">
        <f t="shared" si="156"/>
        <v>-147875.25899050498</v>
      </c>
      <c r="Z1305" s="193">
        <f t="shared" si="157"/>
        <v>-2431585.6217597662</v>
      </c>
    </row>
    <row r="1306" spans="14:26" x14ac:dyDescent="0.2">
      <c r="N1306" s="56">
        <v>1307</v>
      </c>
      <c r="O1306" s="191" t="str">
        <f t="shared" si="152"/>
        <v>NL200</v>
      </c>
      <c r="P1306" s="57">
        <f t="shared" si="153"/>
        <v>205.32128514056225</v>
      </c>
      <c r="Q1306" s="192">
        <f t="shared" si="158"/>
        <v>148080.58027564554</v>
      </c>
      <c r="R1306" s="149">
        <f t="shared" si="154"/>
        <v>2439590.1788974078</v>
      </c>
      <c r="S1306" s="187">
        <v>46200</v>
      </c>
      <c r="T1306" s="149"/>
      <c r="U1306" s="191"/>
      <c r="X1306" s="149">
        <f t="shared" si="155"/>
        <v>6138</v>
      </c>
      <c r="Y1306" s="57">
        <f t="shared" si="156"/>
        <v>-148080.58027564554</v>
      </c>
      <c r="Z1306" s="193">
        <f t="shared" si="157"/>
        <v>-2433452.1788974078</v>
      </c>
    </row>
    <row r="1307" spans="14:26" x14ac:dyDescent="0.2">
      <c r="N1307" s="56">
        <v>1308</v>
      </c>
      <c r="O1307" s="191" t="str">
        <f t="shared" si="152"/>
        <v>NL200</v>
      </c>
      <c r="P1307" s="57">
        <f t="shared" si="153"/>
        <v>205.32128514056225</v>
      </c>
      <c r="Q1307" s="192">
        <f t="shared" si="158"/>
        <v>148285.90156078609</v>
      </c>
      <c r="R1307" s="149">
        <f t="shared" si="154"/>
        <v>2441456.7360350494</v>
      </c>
      <c r="S1307" s="187">
        <v>46201</v>
      </c>
      <c r="T1307" s="149"/>
      <c r="U1307" s="191"/>
      <c r="X1307" s="149">
        <f t="shared" si="155"/>
        <v>6138</v>
      </c>
      <c r="Y1307" s="57">
        <f t="shared" si="156"/>
        <v>-148285.90156078609</v>
      </c>
      <c r="Z1307" s="193">
        <f t="shared" si="157"/>
        <v>-2435318.7360350494</v>
      </c>
    </row>
    <row r="1308" spans="14:26" x14ac:dyDescent="0.2">
      <c r="N1308" s="56">
        <v>1309</v>
      </c>
      <c r="O1308" s="191" t="str">
        <f t="shared" si="152"/>
        <v>NL200</v>
      </c>
      <c r="P1308" s="57">
        <f t="shared" si="153"/>
        <v>205.32128514056225</v>
      </c>
      <c r="Q1308" s="192">
        <f t="shared" si="158"/>
        <v>148491.22284592665</v>
      </c>
      <c r="R1308" s="149">
        <f t="shared" si="154"/>
        <v>2443323.293172691</v>
      </c>
      <c r="S1308" s="187">
        <v>46202</v>
      </c>
      <c r="T1308" s="149"/>
      <c r="U1308" s="191"/>
      <c r="X1308" s="149">
        <f t="shared" si="155"/>
        <v>6138</v>
      </c>
      <c r="Y1308" s="57">
        <f t="shared" si="156"/>
        <v>-148491.22284592665</v>
      </c>
      <c r="Z1308" s="193">
        <f t="shared" si="157"/>
        <v>-2437185.293172691</v>
      </c>
    </row>
    <row r="1309" spans="14:26" x14ac:dyDescent="0.2">
      <c r="N1309" s="56">
        <v>1310</v>
      </c>
      <c r="O1309" s="191" t="str">
        <f t="shared" si="152"/>
        <v>NL200</v>
      </c>
      <c r="P1309" s="57">
        <f t="shared" si="153"/>
        <v>205.32128514056225</v>
      </c>
      <c r="Q1309" s="192">
        <f t="shared" si="158"/>
        <v>148696.5441310672</v>
      </c>
      <c r="R1309" s="149">
        <f t="shared" si="154"/>
        <v>2445189.8503103321</v>
      </c>
      <c r="S1309" s="187">
        <v>46203</v>
      </c>
      <c r="T1309" s="149"/>
      <c r="U1309" s="191"/>
      <c r="X1309" s="149">
        <f t="shared" si="155"/>
        <v>6138</v>
      </c>
      <c r="Y1309" s="57">
        <f t="shared" si="156"/>
        <v>-148696.5441310672</v>
      </c>
      <c r="Z1309" s="193">
        <f t="shared" si="157"/>
        <v>-2439051.8503103321</v>
      </c>
    </row>
    <row r="1310" spans="14:26" x14ac:dyDescent="0.2">
      <c r="N1310" s="56">
        <v>1311</v>
      </c>
      <c r="O1310" s="191" t="str">
        <f t="shared" si="152"/>
        <v>NL200</v>
      </c>
      <c r="P1310" s="57">
        <f t="shared" si="153"/>
        <v>205.32128514056225</v>
      </c>
      <c r="Q1310" s="192">
        <f t="shared" si="158"/>
        <v>148901.86541620776</v>
      </c>
      <c r="R1310" s="149">
        <f t="shared" si="154"/>
        <v>2447056.4074479737</v>
      </c>
      <c r="S1310" s="187">
        <v>46204</v>
      </c>
      <c r="T1310" s="149"/>
      <c r="U1310" s="191"/>
      <c r="X1310" s="149">
        <f t="shared" si="155"/>
        <v>6138</v>
      </c>
      <c r="Y1310" s="57">
        <f t="shared" si="156"/>
        <v>-148901.86541620776</v>
      </c>
      <c r="Z1310" s="193">
        <f t="shared" si="157"/>
        <v>-2440918.4074479737</v>
      </c>
    </row>
    <row r="1311" spans="14:26" x14ac:dyDescent="0.2">
      <c r="N1311" s="56">
        <v>1312</v>
      </c>
      <c r="O1311" s="191" t="str">
        <f t="shared" si="152"/>
        <v>NL200</v>
      </c>
      <c r="P1311" s="57">
        <f t="shared" si="153"/>
        <v>205.32128514056225</v>
      </c>
      <c r="Q1311" s="192">
        <f t="shared" si="158"/>
        <v>149107.18670134831</v>
      </c>
      <c r="R1311" s="149">
        <f t="shared" si="154"/>
        <v>2448922.9645856153</v>
      </c>
      <c r="S1311" s="187">
        <v>46205</v>
      </c>
      <c r="T1311" s="149"/>
      <c r="U1311" s="191"/>
      <c r="X1311" s="149">
        <f t="shared" si="155"/>
        <v>6138</v>
      </c>
      <c r="Y1311" s="57">
        <f t="shared" si="156"/>
        <v>-149107.18670134831</v>
      </c>
      <c r="Z1311" s="193">
        <f t="shared" si="157"/>
        <v>-2442784.9645856153</v>
      </c>
    </row>
    <row r="1312" spans="14:26" x14ac:dyDescent="0.2">
      <c r="N1312" s="56">
        <v>1313</v>
      </c>
      <c r="O1312" s="191" t="str">
        <f t="shared" si="152"/>
        <v>NL200</v>
      </c>
      <c r="P1312" s="57">
        <f t="shared" si="153"/>
        <v>205.32128514056225</v>
      </c>
      <c r="Q1312" s="192">
        <f t="shared" si="158"/>
        <v>149312.50798648887</v>
      </c>
      <c r="R1312" s="149">
        <f t="shared" si="154"/>
        <v>2450789.5217232569</v>
      </c>
      <c r="S1312" s="187">
        <v>46206</v>
      </c>
      <c r="T1312" s="149"/>
      <c r="U1312" s="191"/>
      <c r="X1312" s="149">
        <f t="shared" si="155"/>
        <v>6138</v>
      </c>
      <c r="Y1312" s="57">
        <f t="shared" si="156"/>
        <v>-149312.50798648887</v>
      </c>
      <c r="Z1312" s="193">
        <f t="shared" si="157"/>
        <v>-2444651.5217232569</v>
      </c>
    </row>
    <row r="1313" spans="14:26" x14ac:dyDescent="0.2">
      <c r="N1313" s="56">
        <v>1314</v>
      </c>
      <c r="O1313" s="191" t="str">
        <f t="shared" si="152"/>
        <v>NL200</v>
      </c>
      <c r="P1313" s="57">
        <f t="shared" si="153"/>
        <v>205.32128514056225</v>
      </c>
      <c r="Q1313" s="192">
        <f t="shared" si="158"/>
        <v>149517.82927162942</v>
      </c>
      <c r="R1313" s="149">
        <f t="shared" si="154"/>
        <v>2452656.078860898</v>
      </c>
      <c r="S1313" s="187">
        <v>46207</v>
      </c>
      <c r="T1313" s="149"/>
      <c r="U1313" s="191"/>
      <c r="X1313" s="149">
        <f t="shared" si="155"/>
        <v>6138</v>
      </c>
      <c r="Y1313" s="57">
        <f t="shared" si="156"/>
        <v>-149517.82927162942</v>
      </c>
      <c r="Z1313" s="193">
        <f t="shared" si="157"/>
        <v>-2446518.078860898</v>
      </c>
    </row>
    <row r="1314" spans="14:26" x14ac:dyDescent="0.2">
      <c r="N1314" s="56">
        <v>1315</v>
      </c>
      <c r="O1314" s="191" t="str">
        <f t="shared" si="152"/>
        <v>NL200</v>
      </c>
      <c r="P1314" s="57">
        <f t="shared" si="153"/>
        <v>205.32128514056225</v>
      </c>
      <c r="Q1314" s="192">
        <f t="shared" si="158"/>
        <v>149723.15055676998</v>
      </c>
      <c r="R1314" s="149">
        <f t="shared" si="154"/>
        <v>2454522.6359985396</v>
      </c>
      <c r="S1314" s="187">
        <v>46208</v>
      </c>
      <c r="T1314" s="149"/>
      <c r="U1314" s="191"/>
      <c r="X1314" s="149">
        <f t="shared" si="155"/>
        <v>6138</v>
      </c>
      <c r="Y1314" s="57">
        <f t="shared" si="156"/>
        <v>-149723.15055676998</v>
      </c>
      <c r="Z1314" s="193">
        <f t="shared" si="157"/>
        <v>-2448384.6359985396</v>
      </c>
    </row>
    <row r="1315" spans="14:26" x14ac:dyDescent="0.2">
      <c r="N1315" s="56">
        <v>1316</v>
      </c>
      <c r="O1315" s="191" t="str">
        <f t="shared" si="152"/>
        <v>NL200</v>
      </c>
      <c r="P1315" s="57">
        <f t="shared" si="153"/>
        <v>205.32128514056225</v>
      </c>
      <c r="Q1315" s="192">
        <f t="shared" si="158"/>
        <v>149928.47184191053</v>
      </c>
      <c r="R1315" s="149">
        <f t="shared" si="154"/>
        <v>2456389.1931361812</v>
      </c>
      <c r="S1315" s="187">
        <v>46209</v>
      </c>
      <c r="T1315" s="149"/>
      <c r="U1315" s="191"/>
      <c r="X1315" s="149">
        <f t="shared" si="155"/>
        <v>6138</v>
      </c>
      <c r="Y1315" s="57">
        <f t="shared" si="156"/>
        <v>-149928.47184191053</v>
      </c>
      <c r="Z1315" s="193">
        <f t="shared" si="157"/>
        <v>-2450251.1931361812</v>
      </c>
    </row>
    <row r="1316" spans="14:26" x14ac:dyDescent="0.2">
      <c r="N1316" s="56">
        <v>1317</v>
      </c>
      <c r="O1316" s="191" t="str">
        <f t="shared" si="152"/>
        <v>NL200</v>
      </c>
      <c r="P1316" s="57">
        <f t="shared" si="153"/>
        <v>205.32128514056225</v>
      </c>
      <c r="Q1316" s="192">
        <f t="shared" si="158"/>
        <v>150133.79312705109</v>
      </c>
      <c r="R1316" s="149">
        <f t="shared" si="154"/>
        <v>2458255.7502738228</v>
      </c>
      <c r="S1316" s="187">
        <v>46210</v>
      </c>
      <c r="T1316" s="149"/>
      <c r="U1316" s="191"/>
      <c r="X1316" s="149">
        <f t="shared" si="155"/>
        <v>6138</v>
      </c>
      <c r="Y1316" s="57">
        <f t="shared" si="156"/>
        <v>-150133.79312705109</v>
      </c>
      <c r="Z1316" s="193">
        <f t="shared" si="157"/>
        <v>-2452117.7502738228</v>
      </c>
    </row>
    <row r="1317" spans="14:26" x14ac:dyDescent="0.2">
      <c r="N1317" s="56">
        <v>1318</v>
      </c>
      <c r="O1317" s="191" t="str">
        <f t="shared" si="152"/>
        <v>NL200</v>
      </c>
      <c r="P1317" s="57">
        <f t="shared" si="153"/>
        <v>205.32128514056225</v>
      </c>
      <c r="Q1317" s="192">
        <f t="shared" si="158"/>
        <v>150339.11441219164</v>
      </c>
      <c r="R1317" s="149">
        <f t="shared" si="154"/>
        <v>2460122.3074114639</v>
      </c>
      <c r="S1317" s="187">
        <v>46211</v>
      </c>
      <c r="T1317" s="149"/>
      <c r="U1317" s="191"/>
      <c r="X1317" s="149">
        <f t="shared" si="155"/>
        <v>6138</v>
      </c>
      <c r="Y1317" s="57">
        <f t="shared" si="156"/>
        <v>-150339.11441219164</v>
      </c>
      <c r="Z1317" s="193">
        <f t="shared" si="157"/>
        <v>-2453984.3074114639</v>
      </c>
    </row>
    <row r="1318" spans="14:26" x14ac:dyDescent="0.2">
      <c r="N1318" s="56">
        <v>1319</v>
      </c>
      <c r="O1318" s="191" t="str">
        <f t="shared" si="152"/>
        <v>NL200</v>
      </c>
      <c r="P1318" s="57">
        <f t="shared" si="153"/>
        <v>205.32128514056225</v>
      </c>
      <c r="Q1318" s="192">
        <f t="shared" si="158"/>
        <v>150544.4356973322</v>
      </c>
      <c r="R1318" s="149">
        <f t="shared" si="154"/>
        <v>2461988.8645491055</v>
      </c>
      <c r="S1318" s="187">
        <v>46212</v>
      </c>
      <c r="T1318" s="149"/>
      <c r="U1318" s="191"/>
      <c r="X1318" s="149">
        <f t="shared" si="155"/>
        <v>6138</v>
      </c>
      <c r="Y1318" s="57">
        <f t="shared" si="156"/>
        <v>-150544.4356973322</v>
      </c>
      <c r="Z1318" s="193">
        <f t="shared" si="157"/>
        <v>-2455850.8645491055</v>
      </c>
    </row>
    <row r="1319" spans="14:26" x14ac:dyDescent="0.2">
      <c r="N1319" s="56">
        <v>1320</v>
      </c>
      <c r="O1319" s="191" t="str">
        <f t="shared" si="152"/>
        <v>NL200</v>
      </c>
      <c r="P1319" s="57">
        <f t="shared" si="153"/>
        <v>205.32128514056225</v>
      </c>
      <c r="Q1319" s="192">
        <f t="shared" si="158"/>
        <v>150749.75698247275</v>
      </c>
      <c r="R1319" s="149">
        <f t="shared" si="154"/>
        <v>2463855.4216867471</v>
      </c>
      <c r="S1319" s="187">
        <v>46213</v>
      </c>
      <c r="T1319" s="149"/>
      <c r="U1319" s="191"/>
      <c r="X1319" s="149">
        <f t="shared" si="155"/>
        <v>6138</v>
      </c>
      <c r="Y1319" s="57">
        <f t="shared" si="156"/>
        <v>-150749.75698247275</v>
      </c>
      <c r="Z1319" s="193">
        <f t="shared" si="157"/>
        <v>-2457717.4216867471</v>
      </c>
    </row>
    <row r="1320" spans="14:26" x14ac:dyDescent="0.2">
      <c r="N1320" s="56">
        <v>1321</v>
      </c>
      <c r="O1320" s="191" t="str">
        <f t="shared" si="152"/>
        <v>NL200</v>
      </c>
      <c r="P1320" s="57">
        <f t="shared" si="153"/>
        <v>205.32128514056225</v>
      </c>
      <c r="Q1320" s="192">
        <f t="shared" si="158"/>
        <v>150955.07826761331</v>
      </c>
      <c r="R1320" s="149">
        <f t="shared" si="154"/>
        <v>2465721.9788243887</v>
      </c>
      <c r="S1320" s="187">
        <v>46214</v>
      </c>
      <c r="T1320" s="149"/>
      <c r="U1320" s="191"/>
      <c r="X1320" s="149">
        <f t="shared" si="155"/>
        <v>6138</v>
      </c>
      <c r="Y1320" s="57">
        <f t="shared" si="156"/>
        <v>-150955.07826761331</v>
      </c>
      <c r="Z1320" s="193">
        <f t="shared" si="157"/>
        <v>-2459583.9788243887</v>
      </c>
    </row>
    <row r="1321" spans="14:26" x14ac:dyDescent="0.2">
      <c r="N1321" s="56">
        <v>1322</v>
      </c>
      <c r="O1321" s="191" t="str">
        <f t="shared" si="152"/>
        <v>NL200</v>
      </c>
      <c r="P1321" s="57">
        <f t="shared" si="153"/>
        <v>205.32128514056225</v>
      </c>
      <c r="Q1321" s="192">
        <f t="shared" si="158"/>
        <v>151160.39955275386</v>
      </c>
      <c r="R1321" s="149">
        <f t="shared" si="154"/>
        <v>2467588.5359620298</v>
      </c>
      <c r="S1321" s="187">
        <v>46215</v>
      </c>
      <c r="T1321" s="149"/>
      <c r="U1321" s="191"/>
      <c r="X1321" s="149">
        <f t="shared" si="155"/>
        <v>6138</v>
      </c>
      <c r="Y1321" s="57">
        <f t="shared" si="156"/>
        <v>-151160.39955275386</v>
      </c>
      <c r="Z1321" s="193">
        <f t="shared" si="157"/>
        <v>-2461450.5359620298</v>
      </c>
    </row>
    <row r="1322" spans="14:26" x14ac:dyDescent="0.2">
      <c r="N1322" s="56">
        <v>1323</v>
      </c>
      <c r="O1322" s="191" t="str">
        <f t="shared" si="152"/>
        <v>NL200</v>
      </c>
      <c r="P1322" s="57">
        <f t="shared" si="153"/>
        <v>205.32128514056225</v>
      </c>
      <c r="Q1322" s="192">
        <f t="shared" si="158"/>
        <v>151365.72083789442</v>
      </c>
      <c r="R1322" s="149">
        <f t="shared" si="154"/>
        <v>2469455.0930996714</v>
      </c>
      <c r="S1322" s="187">
        <v>46216</v>
      </c>
      <c r="T1322" s="149"/>
      <c r="U1322" s="191"/>
      <c r="X1322" s="149">
        <f t="shared" si="155"/>
        <v>6138</v>
      </c>
      <c r="Y1322" s="57">
        <f t="shared" si="156"/>
        <v>-151365.72083789442</v>
      </c>
      <c r="Z1322" s="193">
        <f t="shared" si="157"/>
        <v>-2463317.0930996714</v>
      </c>
    </row>
    <row r="1323" spans="14:26" x14ac:dyDescent="0.2">
      <c r="N1323" s="56">
        <v>1324</v>
      </c>
      <c r="O1323" s="191" t="str">
        <f t="shared" si="152"/>
        <v>NL200</v>
      </c>
      <c r="P1323" s="57">
        <f t="shared" si="153"/>
        <v>205.32128514056225</v>
      </c>
      <c r="Q1323" s="192">
        <f t="shared" si="158"/>
        <v>151571.04212303497</v>
      </c>
      <c r="R1323" s="149">
        <f t="shared" si="154"/>
        <v>2471321.650237313</v>
      </c>
      <c r="S1323" s="187">
        <v>46217</v>
      </c>
      <c r="T1323" s="149"/>
      <c r="U1323" s="191"/>
      <c r="X1323" s="149">
        <f t="shared" si="155"/>
        <v>6138</v>
      </c>
      <c r="Y1323" s="57">
        <f t="shared" si="156"/>
        <v>-151571.04212303497</v>
      </c>
      <c r="Z1323" s="193">
        <f t="shared" si="157"/>
        <v>-2465183.650237313</v>
      </c>
    </row>
    <row r="1324" spans="14:26" x14ac:dyDescent="0.2">
      <c r="N1324" s="56">
        <v>1325</v>
      </c>
      <c r="O1324" s="191" t="str">
        <f t="shared" si="152"/>
        <v>NL200</v>
      </c>
      <c r="P1324" s="57">
        <f t="shared" si="153"/>
        <v>205.32128514056225</v>
      </c>
      <c r="Q1324" s="192">
        <f t="shared" si="158"/>
        <v>151776.36340817553</v>
      </c>
      <c r="R1324" s="149">
        <f t="shared" si="154"/>
        <v>2473188.2073749546</v>
      </c>
      <c r="S1324" s="187">
        <v>46218</v>
      </c>
      <c r="T1324" s="149"/>
      <c r="U1324" s="191"/>
      <c r="X1324" s="149">
        <f t="shared" si="155"/>
        <v>6138</v>
      </c>
      <c r="Y1324" s="57">
        <f t="shared" si="156"/>
        <v>-151776.36340817553</v>
      </c>
      <c r="Z1324" s="193">
        <f t="shared" si="157"/>
        <v>-2467050.2073749546</v>
      </c>
    </row>
    <row r="1325" spans="14:26" x14ac:dyDescent="0.2">
      <c r="N1325" s="56">
        <v>1326</v>
      </c>
      <c r="O1325" s="191" t="str">
        <f t="shared" si="152"/>
        <v>NL200</v>
      </c>
      <c r="P1325" s="57">
        <f t="shared" si="153"/>
        <v>205.32128514056225</v>
      </c>
      <c r="Q1325" s="192">
        <f t="shared" si="158"/>
        <v>151981.68469331609</v>
      </c>
      <c r="R1325" s="149">
        <f t="shared" si="154"/>
        <v>2475054.7645125957</v>
      </c>
      <c r="S1325" s="187">
        <v>46219</v>
      </c>
      <c r="T1325" s="149"/>
      <c r="U1325" s="191"/>
      <c r="X1325" s="149">
        <f t="shared" si="155"/>
        <v>6138</v>
      </c>
      <c r="Y1325" s="57">
        <f t="shared" si="156"/>
        <v>-151981.68469331609</v>
      </c>
      <c r="Z1325" s="193">
        <f t="shared" si="157"/>
        <v>-2468916.7645125957</v>
      </c>
    </row>
    <row r="1326" spans="14:26" x14ac:dyDescent="0.2">
      <c r="N1326" s="56">
        <v>1327</v>
      </c>
      <c r="O1326" s="191" t="str">
        <f t="shared" si="152"/>
        <v>NL200</v>
      </c>
      <c r="P1326" s="57">
        <f t="shared" si="153"/>
        <v>205.32128514056225</v>
      </c>
      <c r="Q1326" s="192">
        <f t="shared" si="158"/>
        <v>152187.00597845664</v>
      </c>
      <c r="R1326" s="149">
        <f t="shared" si="154"/>
        <v>2476921.3216502373</v>
      </c>
      <c r="S1326" s="187">
        <v>46220</v>
      </c>
      <c r="T1326" s="149"/>
      <c r="U1326" s="191"/>
      <c r="X1326" s="149">
        <f t="shared" si="155"/>
        <v>6138</v>
      </c>
      <c r="Y1326" s="57">
        <f t="shared" si="156"/>
        <v>-152187.00597845664</v>
      </c>
      <c r="Z1326" s="193">
        <f t="shared" si="157"/>
        <v>-2470783.3216502373</v>
      </c>
    </row>
    <row r="1327" spans="14:26" x14ac:dyDescent="0.2">
      <c r="N1327" s="56">
        <v>1328</v>
      </c>
      <c r="O1327" s="191" t="str">
        <f t="shared" si="152"/>
        <v>NL200</v>
      </c>
      <c r="P1327" s="57">
        <f t="shared" si="153"/>
        <v>205.32128514056225</v>
      </c>
      <c r="Q1327" s="192">
        <f t="shared" si="158"/>
        <v>152392.3272635972</v>
      </c>
      <c r="R1327" s="149">
        <f t="shared" si="154"/>
        <v>2478787.8787878789</v>
      </c>
      <c r="S1327" s="187">
        <v>46221</v>
      </c>
      <c r="T1327" s="149"/>
      <c r="U1327" s="191"/>
      <c r="X1327" s="149">
        <f t="shared" si="155"/>
        <v>6138</v>
      </c>
      <c r="Y1327" s="57">
        <f t="shared" si="156"/>
        <v>-152392.3272635972</v>
      </c>
      <c r="Z1327" s="193">
        <f t="shared" si="157"/>
        <v>-2472649.8787878789</v>
      </c>
    </row>
    <row r="1328" spans="14:26" x14ac:dyDescent="0.2">
      <c r="N1328" s="56">
        <v>1329</v>
      </c>
      <c r="O1328" s="191" t="str">
        <f t="shared" si="152"/>
        <v>NL200</v>
      </c>
      <c r="P1328" s="57">
        <f t="shared" si="153"/>
        <v>205.32128514056225</v>
      </c>
      <c r="Q1328" s="192">
        <f t="shared" si="158"/>
        <v>152597.64854873775</v>
      </c>
      <c r="R1328" s="149">
        <f t="shared" si="154"/>
        <v>2480654.4359255205</v>
      </c>
      <c r="S1328" s="187">
        <v>46222</v>
      </c>
      <c r="T1328" s="149"/>
      <c r="U1328" s="191"/>
      <c r="X1328" s="149">
        <f t="shared" si="155"/>
        <v>6138</v>
      </c>
      <c r="Y1328" s="57">
        <f t="shared" si="156"/>
        <v>-152597.64854873775</v>
      </c>
      <c r="Z1328" s="193">
        <f t="shared" si="157"/>
        <v>-2474516.4359255205</v>
      </c>
    </row>
    <row r="1329" spans="14:26" x14ac:dyDescent="0.2">
      <c r="N1329" s="56">
        <v>1330</v>
      </c>
      <c r="O1329" s="191" t="str">
        <f t="shared" si="152"/>
        <v>NL200</v>
      </c>
      <c r="P1329" s="57">
        <f t="shared" si="153"/>
        <v>205.32128514056225</v>
      </c>
      <c r="Q1329" s="192">
        <f t="shared" si="158"/>
        <v>152802.96983387831</v>
      </c>
      <c r="R1329" s="149">
        <f t="shared" si="154"/>
        <v>2482520.9930631616</v>
      </c>
      <c r="S1329" s="187">
        <v>46223</v>
      </c>
      <c r="T1329" s="149"/>
      <c r="U1329" s="191"/>
      <c r="X1329" s="149">
        <f t="shared" si="155"/>
        <v>6138</v>
      </c>
      <c r="Y1329" s="57">
        <f t="shared" si="156"/>
        <v>-152802.96983387831</v>
      </c>
      <c r="Z1329" s="193">
        <f t="shared" si="157"/>
        <v>-2476382.9930631616</v>
      </c>
    </row>
    <row r="1330" spans="14:26" x14ac:dyDescent="0.2">
      <c r="N1330" s="56">
        <v>1331</v>
      </c>
      <c r="O1330" s="191" t="str">
        <f t="shared" si="152"/>
        <v>NL200</v>
      </c>
      <c r="P1330" s="57">
        <f t="shared" si="153"/>
        <v>205.32128514056225</v>
      </c>
      <c r="Q1330" s="192">
        <f t="shared" si="158"/>
        <v>153008.29111901886</v>
      </c>
      <c r="R1330" s="149">
        <f t="shared" si="154"/>
        <v>2484387.5502008032</v>
      </c>
      <c r="S1330" s="187">
        <v>46224</v>
      </c>
      <c r="T1330" s="149"/>
      <c r="U1330" s="191"/>
      <c r="X1330" s="149">
        <f t="shared" si="155"/>
        <v>6138</v>
      </c>
      <c r="Y1330" s="57">
        <f t="shared" si="156"/>
        <v>-153008.29111901886</v>
      </c>
      <c r="Z1330" s="193">
        <f t="shared" si="157"/>
        <v>-2478249.5502008032</v>
      </c>
    </row>
    <row r="1331" spans="14:26" x14ac:dyDescent="0.2">
      <c r="N1331" s="56">
        <v>1332</v>
      </c>
      <c r="O1331" s="191" t="str">
        <f t="shared" si="152"/>
        <v>NL200</v>
      </c>
      <c r="P1331" s="57">
        <f t="shared" si="153"/>
        <v>205.32128514056225</v>
      </c>
      <c r="Q1331" s="192">
        <f t="shared" si="158"/>
        <v>153213.61240415942</v>
      </c>
      <c r="R1331" s="149">
        <f t="shared" si="154"/>
        <v>2486254.1073384448</v>
      </c>
      <c r="S1331" s="187">
        <v>46225</v>
      </c>
      <c r="T1331" s="149"/>
      <c r="U1331" s="191"/>
      <c r="X1331" s="149">
        <f t="shared" si="155"/>
        <v>6138</v>
      </c>
      <c r="Y1331" s="57">
        <f t="shared" si="156"/>
        <v>-153213.61240415942</v>
      </c>
      <c r="Z1331" s="193">
        <f t="shared" si="157"/>
        <v>-2480116.1073384448</v>
      </c>
    </row>
    <row r="1332" spans="14:26" x14ac:dyDescent="0.2">
      <c r="N1332" s="56">
        <v>1333</v>
      </c>
      <c r="O1332" s="191" t="str">
        <f t="shared" si="152"/>
        <v>NL200</v>
      </c>
      <c r="P1332" s="57">
        <f t="shared" si="153"/>
        <v>205.32128514056225</v>
      </c>
      <c r="Q1332" s="192">
        <f t="shared" si="158"/>
        <v>153418.93368929997</v>
      </c>
      <c r="R1332" s="149">
        <f t="shared" si="154"/>
        <v>2488120.6644760864</v>
      </c>
      <c r="S1332" s="187">
        <v>46226</v>
      </c>
      <c r="T1332" s="149"/>
      <c r="U1332" s="191"/>
      <c r="X1332" s="149">
        <f t="shared" si="155"/>
        <v>6138</v>
      </c>
      <c r="Y1332" s="57">
        <f t="shared" si="156"/>
        <v>-153418.93368929997</v>
      </c>
      <c r="Z1332" s="193">
        <f t="shared" si="157"/>
        <v>-2481982.6644760864</v>
      </c>
    </row>
    <row r="1333" spans="14:26" x14ac:dyDescent="0.2">
      <c r="N1333" s="56">
        <v>1334</v>
      </c>
      <c r="O1333" s="191" t="str">
        <f t="shared" si="152"/>
        <v>NL200</v>
      </c>
      <c r="P1333" s="57">
        <f t="shared" si="153"/>
        <v>205.32128514056225</v>
      </c>
      <c r="Q1333" s="192">
        <f t="shared" si="158"/>
        <v>153624.25497444053</v>
      </c>
      <c r="R1333" s="149">
        <f t="shared" si="154"/>
        <v>2489987.2216137275</v>
      </c>
      <c r="S1333" s="187">
        <v>46227</v>
      </c>
      <c r="T1333" s="149"/>
      <c r="U1333" s="191"/>
      <c r="X1333" s="149">
        <f t="shared" si="155"/>
        <v>6138</v>
      </c>
      <c r="Y1333" s="57">
        <f t="shared" si="156"/>
        <v>-153624.25497444053</v>
      </c>
      <c r="Z1333" s="193">
        <f t="shared" si="157"/>
        <v>-2483849.2216137275</v>
      </c>
    </row>
    <row r="1334" spans="14:26" x14ac:dyDescent="0.2">
      <c r="N1334" s="56">
        <v>1335</v>
      </c>
      <c r="O1334" s="191" t="str">
        <f t="shared" si="152"/>
        <v>NL200</v>
      </c>
      <c r="P1334" s="57">
        <f t="shared" si="153"/>
        <v>205.32128514056225</v>
      </c>
      <c r="Q1334" s="192">
        <f t="shared" si="158"/>
        <v>153829.57625958108</v>
      </c>
      <c r="R1334" s="149">
        <f t="shared" si="154"/>
        <v>2491853.7787513691</v>
      </c>
      <c r="S1334" s="187">
        <v>46228</v>
      </c>
      <c r="T1334" s="149"/>
      <c r="U1334" s="191"/>
      <c r="X1334" s="149">
        <f t="shared" si="155"/>
        <v>6138</v>
      </c>
      <c r="Y1334" s="57">
        <f t="shared" si="156"/>
        <v>-153829.57625958108</v>
      </c>
      <c r="Z1334" s="193">
        <f t="shared" si="157"/>
        <v>-2485715.7787513691</v>
      </c>
    </row>
    <row r="1335" spans="14:26" x14ac:dyDescent="0.2">
      <c r="N1335" s="56">
        <v>1336</v>
      </c>
      <c r="O1335" s="191" t="str">
        <f t="shared" si="152"/>
        <v>NL200</v>
      </c>
      <c r="P1335" s="57">
        <f t="shared" si="153"/>
        <v>205.32128514056225</v>
      </c>
      <c r="Q1335" s="192">
        <f t="shared" si="158"/>
        <v>154034.89754472164</v>
      </c>
      <c r="R1335" s="149">
        <f t="shared" si="154"/>
        <v>2493720.3358890107</v>
      </c>
      <c r="S1335" s="187">
        <v>46229</v>
      </c>
      <c r="T1335" s="149"/>
      <c r="U1335" s="191"/>
      <c r="X1335" s="149">
        <f t="shared" si="155"/>
        <v>6138</v>
      </c>
      <c r="Y1335" s="57">
        <f t="shared" si="156"/>
        <v>-154034.89754472164</v>
      </c>
      <c r="Z1335" s="193">
        <f t="shared" si="157"/>
        <v>-2487582.3358890107</v>
      </c>
    </row>
    <row r="1336" spans="14:26" x14ac:dyDescent="0.2">
      <c r="N1336" s="56">
        <v>1337</v>
      </c>
      <c r="O1336" s="191" t="str">
        <f t="shared" si="152"/>
        <v>NL200</v>
      </c>
      <c r="P1336" s="57">
        <f t="shared" si="153"/>
        <v>205.32128514056225</v>
      </c>
      <c r="Q1336" s="192">
        <f t="shared" si="158"/>
        <v>154240.21882986219</v>
      </c>
      <c r="R1336" s="149">
        <f t="shared" si="154"/>
        <v>2495586.8930266523</v>
      </c>
      <c r="S1336" s="187">
        <v>46230</v>
      </c>
      <c r="T1336" s="149"/>
      <c r="U1336" s="191"/>
      <c r="X1336" s="149">
        <f t="shared" si="155"/>
        <v>6138</v>
      </c>
      <c r="Y1336" s="57">
        <f t="shared" si="156"/>
        <v>-154240.21882986219</v>
      </c>
      <c r="Z1336" s="193">
        <f t="shared" si="157"/>
        <v>-2489448.8930266523</v>
      </c>
    </row>
    <row r="1337" spans="14:26" x14ac:dyDescent="0.2">
      <c r="N1337" s="56">
        <v>1338</v>
      </c>
      <c r="O1337" s="191" t="str">
        <f t="shared" si="152"/>
        <v>NL200</v>
      </c>
      <c r="P1337" s="57">
        <f t="shared" si="153"/>
        <v>205.32128514056225</v>
      </c>
      <c r="Q1337" s="192">
        <f t="shared" si="158"/>
        <v>154445.54011500275</v>
      </c>
      <c r="R1337" s="149">
        <f t="shared" si="154"/>
        <v>2497453.4501642934</v>
      </c>
      <c r="S1337" s="187">
        <v>46231</v>
      </c>
      <c r="T1337" s="149"/>
      <c r="U1337" s="191"/>
      <c r="X1337" s="149">
        <f t="shared" si="155"/>
        <v>6138</v>
      </c>
      <c r="Y1337" s="57">
        <f t="shared" si="156"/>
        <v>-154445.54011500275</v>
      </c>
      <c r="Z1337" s="193">
        <f t="shared" si="157"/>
        <v>-2491315.4501642934</v>
      </c>
    </row>
    <row r="1338" spans="14:26" x14ac:dyDescent="0.2">
      <c r="N1338" s="56">
        <v>1339</v>
      </c>
      <c r="O1338" s="191" t="str">
        <f t="shared" si="152"/>
        <v>NL200</v>
      </c>
      <c r="P1338" s="57">
        <f t="shared" si="153"/>
        <v>205.32128514056225</v>
      </c>
      <c r="Q1338" s="192">
        <f t="shared" si="158"/>
        <v>154650.8614001433</v>
      </c>
      <c r="R1338" s="149">
        <f t="shared" si="154"/>
        <v>2499320.007301935</v>
      </c>
      <c r="S1338" s="187">
        <v>46232</v>
      </c>
      <c r="T1338" s="149"/>
      <c r="U1338" s="191"/>
      <c r="X1338" s="149">
        <f t="shared" si="155"/>
        <v>6138</v>
      </c>
      <c r="Y1338" s="57">
        <f t="shared" si="156"/>
        <v>-154650.8614001433</v>
      </c>
      <c r="Z1338" s="193">
        <f t="shared" si="157"/>
        <v>-2493182.007301935</v>
      </c>
    </row>
    <row r="1339" spans="14:26" x14ac:dyDescent="0.2">
      <c r="N1339" s="56">
        <v>1340</v>
      </c>
      <c r="O1339" s="191" t="str">
        <f t="shared" si="152"/>
        <v>NL200</v>
      </c>
      <c r="P1339" s="57">
        <f t="shared" si="153"/>
        <v>205.32128514056225</v>
      </c>
      <c r="Q1339" s="192">
        <f t="shared" si="158"/>
        <v>154856.18268528386</v>
      </c>
      <c r="R1339" s="149">
        <f t="shared" si="154"/>
        <v>2501186.5644395766</v>
      </c>
      <c r="S1339" s="187">
        <v>46233</v>
      </c>
      <c r="T1339" s="149"/>
      <c r="U1339" s="191"/>
      <c r="X1339" s="149">
        <f t="shared" si="155"/>
        <v>6138</v>
      </c>
      <c r="Y1339" s="57">
        <f t="shared" si="156"/>
        <v>-154856.18268528386</v>
      </c>
      <c r="Z1339" s="193">
        <f t="shared" si="157"/>
        <v>-2495048.5644395766</v>
      </c>
    </row>
    <row r="1340" spans="14:26" x14ac:dyDescent="0.2">
      <c r="N1340" s="56">
        <v>1341</v>
      </c>
      <c r="O1340" s="191" t="str">
        <f t="shared" si="152"/>
        <v>NL200</v>
      </c>
      <c r="P1340" s="57">
        <f t="shared" si="153"/>
        <v>205.32128514056225</v>
      </c>
      <c r="Q1340" s="192">
        <f t="shared" si="158"/>
        <v>155061.50397042441</v>
      </c>
      <c r="R1340" s="149">
        <f t="shared" si="154"/>
        <v>2503053.1215772182</v>
      </c>
      <c r="S1340" s="187">
        <v>46234</v>
      </c>
      <c r="T1340" s="149"/>
      <c r="U1340" s="191"/>
      <c r="X1340" s="149">
        <f t="shared" si="155"/>
        <v>6138</v>
      </c>
      <c r="Y1340" s="57">
        <f t="shared" si="156"/>
        <v>-155061.50397042441</v>
      </c>
      <c r="Z1340" s="193">
        <f t="shared" si="157"/>
        <v>-2496915.1215772182</v>
      </c>
    </row>
    <row r="1341" spans="14:26" x14ac:dyDescent="0.2">
      <c r="N1341" s="56">
        <v>1342</v>
      </c>
      <c r="O1341" s="191" t="str">
        <f t="shared" si="152"/>
        <v>NL200</v>
      </c>
      <c r="P1341" s="57">
        <f t="shared" si="153"/>
        <v>205.32128514056225</v>
      </c>
      <c r="Q1341" s="192">
        <f t="shared" si="158"/>
        <v>155266.82525556497</v>
      </c>
      <c r="R1341" s="149">
        <f t="shared" si="154"/>
        <v>2504919.6787148593</v>
      </c>
      <c r="S1341" s="187">
        <v>46235</v>
      </c>
      <c r="T1341" s="149"/>
      <c r="U1341" s="191"/>
      <c r="X1341" s="149">
        <f t="shared" si="155"/>
        <v>6138</v>
      </c>
      <c r="Y1341" s="57">
        <f t="shared" si="156"/>
        <v>-155266.82525556497</v>
      </c>
      <c r="Z1341" s="193">
        <f t="shared" si="157"/>
        <v>-2498781.6787148593</v>
      </c>
    </row>
    <row r="1342" spans="14:26" x14ac:dyDescent="0.2">
      <c r="N1342" s="56">
        <v>1343</v>
      </c>
      <c r="O1342" s="191" t="str">
        <f t="shared" si="152"/>
        <v>NL200</v>
      </c>
      <c r="P1342" s="57">
        <f t="shared" si="153"/>
        <v>205.32128514056225</v>
      </c>
      <c r="Q1342" s="192">
        <f t="shared" si="158"/>
        <v>155472.14654070552</v>
      </c>
      <c r="R1342" s="149">
        <f t="shared" si="154"/>
        <v>2506786.2358525009</v>
      </c>
      <c r="S1342" s="187">
        <v>46236</v>
      </c>
      <c r="T1342" s="149"/>
      <c r="U1342" s="191"/>
      <c r="X1342" s="149">
        <f t="shared" si="155"/>
        <v>6138</v>
      </c>
      <c r="Y1342" s="57">
        <f t="shared" si="156"/>
        <v>-155472.14654070552</v>
      </c>
      <c r="Z1342" s="193">
        <f t="shared" si="157"/>
        <v>-2500648.2358525009</v>
      </c>
    </row>
    <row r="1343" spans="14:26" x14ac:dyDescent="0.2">
      <c r="N1343" s="56">
        <v>1344</v>
      </c>
      <c r="O1343" s="191" t="str">
        <f t="shared" si="152"/>
        <v>NL200</v>
      </c>
      <c r="P1343" s="57">
        <f t="shared" si="153"/>
        <v>205.32128514056225</v>
      </c>
      <c r="Q1343" s="192">
        <f t="shared" si="158"/>
        <v>155677.46782584608</v>
      </c>
      <c r="R1343" s="149">
        <f t="shared" si="154"/>
        <v>2508652.7929901425</v>
      </c>
      <c r="S1343" s="187">
        <v>46237</v>
      </c>
      <c r="T1343" s="149"/>
      <c r="U1343" s="191"/>
      <c r="X1343" s="149">
        <f t="shared" si="155"/>
        <v>6138</v>
      </c>
      <c r="Y1343" s="57">
        <f t="shared" si="156"/>
        <v>-155677.46782584608</v>
      </c>
      <c r="Z1343" s="193">
        <f t="shared" si="157"/>
        <v>-2502514.7929901425</v>
      </c>
    </row>
    <row r="1344" spans="14:26" x14ac:dyDescent="0.2">
      <c r="N1344" s="56">
        <v>1345</v>
      </c>
      <c r="O1344" s="191" t="str">
        <f t="shared" ref="O1344:O1407" si="159">IF(N1344&lt;$K$3,$A$3,IF(AND(N1344&gt;$K$3,N1344&lt;$K$4),$A$4,IF(AND(N1344&gt;$K$4,N1344&lt;$K$5),$A$5,IF(AND(N1344&gt;$K$5,N1344&lt;$K$6),$A$6,IF(AND(N1344&gt;$K$6,N1344&lt;$K$7),$A$7,IF(AND(N1344&gt;$K$7,N1344&lt;$K$8),$A$8,IF(AND(N1344&gt;$K$8,N1344&lt;$K$9),$A$9)))))))</f>
        <v>NL200</v>
      </c>
      <c r="P1344" s="57">
        <f t="shared" si="153"/>
        <v>205.32128514056225</v>
      </c>
      <c r="Q1344" s="192">
        <f t="shared" si="158"/>
        <v>155882.78911098663</v>
      </c>
      <c r="R1344" s="149">
        <f t="shared" si="154"/>
        <v>2510519.3501277841</v>
      </c>
      <c r="S1344" s="187">
        <v>46238</v>
      </c>
      <c r="T1344" s="149"/>
      <c r="U1344" s="191"/>
      <c r="X1344" s="149">
        <f t="shared" si="155"/>
        <v>6138</v>
      </c>
      <c r="Y1344" s="57">
        <f t="shared" si="156"/>
        <v>-155882.78911098663</v>
      </c>
      <c r="Z1344" s="193">
        <f t="shared" si="157"/>
        <v>-2504381.3501277841</v>
      </c>
    </row>
    <row r="1345" spans="14:26" x14ac:dyDescent="0.2">
      <c r="N1345" s="56">
        <v>1346</v>
      </c>
      <c r="O1345" s="191" t="str">
        <f t="shared" si="159"/>
        <v>NL200</v>
      </c>
      <c r="P1345" s="57">
        <f t="shared" ref="P1345:P1408" si="160">VLOOKUP(O1345,$A$3:$L$9,12,0)</f>
        <v>205.32128514056225</v>
      </c>
      <c r="Q1345" s="192">
        <f t="shared" si="158"/>
        <v>156088.11039612719</v>
      </c>
      <c r="R1345" s="149">
        <f t="shared" si="154"/>
        <v>2512385.9072654252</v>
      </c>
      <c r="S1345" s="187">
        <v>46239</v>
      </c>
      <c r="T1345" s="149"/>
      <c r="U1345" s="191"/>
      <c r="X1345" s="149">
        <f t="shared" si="155"/>
        <v>6138</v>
      </c>
      <c r="Y1345" s="57">
        <f t="shared" si="156"/>
        <v>-156088.11039612719</v>
      </c>
      <c r="Z1345" s="193">
        <f t="shared" si="157"/>
        <v>-2506247.9072654252</v>
      </c>
    </row>
    <row r="1346" spans="14:26" x14ac:dyDescent="0.2">
      <c r="N1346" s="56">
        <v>1347</v>
      </c>
      <c r="O1346" s="191" t="str">
        <f t="shared" si="159"/>
        <v>NL200</v>
      </c>
      <c r="P1346" s="57">
        <f t="shared" si="160"/>
        <v>205.32128514056225</v>
      </c>
      <c r="Q1346" s="192">
        <f t="shared" si="158"/>
        <v>156293.43168126774</v>
      </c>
      <c r="R1346" s="149">
        <f t="shared" ref="R1346:R1409" si="161">$C$25*N1346</f>
        <v>2514252.4644030668</v>
      </c>
      <c r="S1346" s="187">
        <v>46240</v>
      </c>
      <c r="T1346" s="149"/>
      <c r="U1346" s="191"/>
      <c r="X1346" s="149">
        <f t="shared" si="155"/>
        <v>6138</v>
      </c>
      <c r="Y1346" s="57">
        <f t="shared" si="156"/>
        <v>-156293.43168126774</v>
      </c>
      <c r="Z1346" s="193">
        <f t="shared" si="157"/>
        <v>-2508114.4644030668</v>
      </c>
    </row>
    <row r="1347" spans="14:26" x14ac:dyDescent="0.2">
      <c r="N1347" s="56">
        <v>1348</v>
      </c>
      <c r="O1347" s="191" t="str">
        <f t="shared" si="159"/>
        <v>NL200</v>
      </c>
      <c r="P1347" s="57">
        <f t="shared" si="160"/>
        <v>205.32128514056225</v>
      </c>
      <c r="Q1347" s="192">
        <f t="shared" si="158"/>
        <v>156498.7529664083</v>
      </c>
      <c r="R1347" s="149">
        <f t="shared" si="161"/>
        <v>2516119.0215407084</v>
      </c>
      <c r="S1347" s="187">
        <v>46241</v>
      </c>
      <c r="T1347" s="149"/>
      <c r="U1347" s="191"/>
      <c r="X1347" s="149">
        <f t="shared" si="155"/>
        <v>6138</v>
      </c>
      <c r="Y1347" s="57">
        <f t="shared" si="156"/>
        <v>-156498.7529664083</v>
      </c>
      <c r="Z1347" s="193">
        <f t="shared" si="157"/>
        <v>-2509981.0215407084</v>
      </c>
    </row>
    <row r="1348" spans="14:26" x14ac:dyDescent="0.2">
      <c r="N1348" s="56">
        <v>1349</v>
      </c>
      <c r="O1348" s="191" t="str">
        <f t="shared" si="159"/>
        <v>NL200</v>
      </c>
      <c r="P1348" s="57">
        <f t="shared" si="160"/>
        <v>205.32128514056225</v>
      </c>
      <c r="Q1348" s="192">
        <f t="shared" si="158"/>
        <v>156704.07425154885</v>
      </c>
      <c r="R1348" s="149">
        <f t="shared" si="161"/>
        <v>2517985.57867835</v>
      </c>
      <c r="S1348" s="187">
        <v>46242</v>
      </c>
      <c r="T1348" s="149"/>
      <c r="U1348" s="191"/>
      <c r="X1348" s="149">
        <f t="shared" si="155"/>
        <v>6138</v>
      </c>
      <c r="Y1348" s="57">
        <f t="shared" si="156"/>
        <v>-156704.07425154885</v>
      </c>
      <c r="Z1348" s="193">
        <f t="shared" si="157"/>
        <v>-2511847.57867835</v>
      </c>
    </row>
    <row r="1349" spans="14:26" x14ac:dyDescent="0.2">
      <c r="N1349" s="56">
        <v>1350</v>
      </c>
      <c r="O1349" s="191" t="str">
        <f t="shared" si="159"/>
        <v>NL200</v>
      </c>
      <c r="P1349" s="57">
        <f t="shared" si="160"/>
        <v>205.32128514056225</v>
      </c>
      <c r="Q1349" s="192">
        <f t="shared" si="158"/>
        <v>156909.39553668941</v>
      </c>
      <c r="R1349" s="149">
        <f t="shared" si="161"/>
        <v>2519852.1358159911</v>
      </c>
      <c r="S1349" s="187">
        <v>46243</v>
      </c>
      <c r="T1349" s="149"/>
      <c r="U1349" s="191"/>
      <c r="X1349" s="149">
        <f t="shared" si="155"/>
        <v>6138</v>
      </c>
      <c r="Y1349" s="57">
        <f t="shared" si="156"/>
        <v>-156909.39553668941</v>
      </c>
      <c r="Z1349" s="193">
        <f t="shared" si="157"/>
        <v>-2513714.1358159911</v>
      </c>
    </row>
    <row r="1350" spans="14:26" x14ac:dyDescent="0.2">
      <c r="N1350" s="56">
        <v>1351</v>
      </c>
      <c r="O1350" s="191" t="str">
        <f t="shared" si="159"/>
        <v>NL200</v>
      </c>
      <c r="P1350" s="57">
        <f t="shared" si="160"/>
        <v>205.32128514056225</v>
      </c>
      <c r="Q1350" s="192">
        <f t="shared" si="158"/>
        <v>157114.71682182996</v>
      </c>
      <c r="R1350" s="149">
        <f t="shared" si="161"/>
        <v>2521718.6929536327</v>
      </c>
      <c r="S1350" s="187">
        <v>46244</v>
      </c>
      <c r="T1350" s="149"/>
      <c r="U1350" s="191"/>
      <c r="X1350" s="149">
        <f t="shared" si="155"/>
        <v>6138</v>
      </c>
      <c r="Y1350" s="57">
        <f t="shared" si="156"/>
        <v>-157114.71682182996</v>
      </c>
      <c r="Z1350" s="193">
        <f t="shared" si="157"/>
        <v>-2515580.6929536327</v>
      </c>
    </row>
    <row r="1351" spans="14:26" x14ac:dyDescent="0.2">
      <c r="N1351" s="56">
        <v>1352</v>
      </c>
      <c r="O1351" s="191" t="str">
        <f t="shared" si="159"/>
        <v>NL200</v>
      </c>
      <c r="P1351" s="57">
        <f t="shared" si="160"/>
        <v>205.32128514056225</v>
      </c>
      <c r="Q1351" s="192">
        <f t="shared" si="158"/>
        <v>157320.03810697052</v>
      </c>
      <c r="R1351" s="149">
        <f t="shared" si="161"/>
        <v>2523585.2500912743</v>
      </c>
      <c r="S1351" s="187">
        <v>46245</v>
      </c>
      <c r="T1351" s="149"/>
      <c r="U1351" s="191"/>
      <c r="X1351" s="149">
        <f t="shared" si="155"/>
        <v>6138</v>
      </c>
      <c r="Y1351" s="57">
        <f t="shared" si="156"/>
        <v>-157320.03810697052</v>
      </c>
      <c r="Z1351" s="193">
        <f t="shared" si="157"/>
        <v>-2517447.2500912743</v>
      </c>
    </row>
    <row r="1352" spans="14:26" x14ac:dyDescent="0.2">
      <c r="N1352" s="56">
        <v>1353</v>
      </c>
      <c r="O1352" s="191" t="str">
        <f t="shared" si="159"/>
        <v>NL200</v>
      </c>
      <c r="P1352" s="57">
        <f t="shared" si="160"/>
        <v>205.32128514056225</v>
      </c>
      <c r="Q1352" s="192">
        <f t="shared" si="158"/>
        <v>157525.35939211107</v>
      </c>
      <c r="R1352" s="149">
        <f t="shared" si="161"/>
        <v>2525451.8072289159</v>
      </c>
      <c r="S1352" s="187">
        <v>46246</v>
      </c>
      <c r="T1352" s="149"/>
      <c r="U1352" s="191"/>
      <c r="X1352" s="149">
        <f t="shared" si="155"/>
        <v>6138</v>
      </c>
      <c r="Y1352" s="57">
        <f t="shared" si="156"/>
        <v>-157525.35939211107</v>
      </c>
      <c r="Z1352" s="193">
        <f t="shared" si="157"/>
        <v>-2519313.8072289159</v>
      </c>
    </row>
    <row r="1353" spans="14:26" x14ac:dyDescent="0.2">
      <c r="N1353" s="56">
        <v>1354</v>
      </c>
      <c r="O1353" s="191" t="str">
        <f t="shared" si="159"/>
        <v>NL200</v>
      </c>
      <c r="P1353" s="57">
        <f t="shared" si="160"/>
        <v>205.32128514056225</v>
      </c>
      <c r="Q1353" s="192">
        <f t="shared" si="158"/>
        <v>157730.68067725163</v>
      </c>
      <c r="R1353" s="149">
        <f t="shared" si="161"/>
        <v>2527318.364366557</v>
      </c>
      <c r="S1353" s="187">
        <v>46247</v>
      </c>
      <c r="T1353" s="149"/>
      <c r="U1353" s="191"/>
      <c r="X1353" s="149">
        <f t="shared" si="155"/>
        <v>6138</v>
      </c>
      <c r="Y1353" s="57">
        <f t="shared" si="156"/>
        <v>-157730.68067725163</v>
      </c>
      <c r="Z1353" s="193">
        <f t="shared" si="157"/>
        <v>-2521180.364366557</v>
      </c>
    </row>
    <row r="1354" spans="14:26" x14ac:dyDescent="0.2">
      <c r="N1354" s="56">
        <v>1355</v>
      </c>
      <c r="O1354" s="191" t="str">
        <f t="shared" si="159"/>
        <v>NL200</v>
      </c>
      <c r="P1354" s="57">
        <f t="shared" si="160"/>
        <v>205.32128514056225</v>
      </c>
      <c r="Q1354" s="192">
        <f t="shared" si="158"/>
        <v>157936.00196239218</v>
      </c>
      <c r="R1354" s="149">
        <f t="shared" si="161"/>
        <v>2529184.9215041986</v>
      </c>
      <c r="S1354" s="187">
        <v>46248</v>
      </c>
      <c r="T1354" s="149"/>
      <c r="U1354" s="191"/>
      <c r="X1354" s="149">
        <f t="shared" si="155"/>
        <v>6138</v>
      </c>
      <c r="Y1354" s="57">
        <f t="shared" si="156"/>
        <v>-157936.00196239218</v>
      </c>
      <c r="Z1354" s="193">
        <f t="shared" si="157"/>
        <v>-2523046.9215041986</v>
      </c>
    </row>
    <row r="1355" spans="14:26" x14ac:dyDescent="0.2">
      <c r="N1355" s="56">
        <v>1356</v>
      </c>
      <c r="O1355" s="191" t="str">
        <f t="shared" si="159"/>
        <v>NL200</v>
      </c>
      <c r="P1355" s="57">
        <f t="shared" si="160"/>
        <v>205.32128514056225</v>
      </c>
      <c r="Q1355" s="192">
        <f t="shared" si="158"/>
        <v>158141.32324753274</v>
      </c>
      <c r="R1355" s="149">
        <f t="shared" si="161"/>
        <v>2531051.4786418402</v>
      </c>
      <c r="S1355" s="187">
        <v>46249</v>
      </c>
      <c r="T1355" s="149"/>
      <c r="U1355" s="191"/>
      <c r="X1355" s="149">
        <f t="shared" ref="X1355:X1418" si="162">X1354+W1355</f>
        <v>6138</v>
      </c>
      <c r="Y1355" s="57">
        <f t="shared" ref="Y1355:Y1418" si="163">V1355-Q1355</f>
        <v>-158141.32324753274</v>
      </c>
      <c r="Z1355" s="193">
        <f t="shared" ref="Z1355:Z1418" si="164">X1355-R1355</f>
        <v>-2524913.4786418402</v>
      </c>
    </row>
    <row r="1356" spans="14:26" x14ac:dyDescent="0.2">
      <c r="N1356" s="56">
        <v>1357</v>
      </c>
      <c r="O1356" s="191" t="str">
        <f t="shared" si="159"/>
        <v>NL200</v>
      </c>
      <c r="P1356" s="57">
        <f t="shared" si="160"/>
        <v>205.32128514056225</v>
      </c>
      <c r="Q1356" s="192">
        <f t="shared" si="158"/>
        <v>158346.64453267329</v>
      </c>
      <c r="R1356" s="149">
        <f t="shared" si="161"/>
        <v>2532918.0357794818</v>
      </c>
      <c r="S1356" s="187">
        <v>46250</v>
      </c>
      <c r="T1356" s="149"/>
      <c r="U1356" s="191"/>
      <c r="X1356" s="149">
        <f t="shared" si="162"/>
        <v>6138</v>
      </c>
      <c r="Y1356" s="57">
        <f t="shared" si="163"/>
        <v>-158346.64453267329</v>
      </c>
      <c r="Z1356" s="193">
        <f t="shared" si="164"/>
        <v>-2526780.0357794818</v>
      </c>
    </row>
    <row r="1357" spans="14:26" x14ac:dyDescent="0.2">
      <c r="N1357" s="56">
        <v>1358</v>
      </c>
      <c r="O1357" s="191" t="str">
        <f t="shared" si="159"/>
        <v>NL200</v>
      </c>
      <c r="P1357" s="57">
        <f t="shared" si="160"/>
        <v>205.32128514056225</v>
      </c>
      <c r="Q1357" s="192">
        <f t="shared" si="158"/>
        <v>158551.96581781385</v>
      </c>
      <c r="R1357" s="149">
        <f t="shared" si="161"/>
        <v>2534784.5929171229</v>
      </c>
      <c r="S1357" s="187">
        <v>46251</v>
      </c>
      <c r="T1357" s="149"/>
      <c r="U1357" s="191"/>
      <c r="X1357" s="149">
        <f t="shared" si="162"/>
        <v>6138</v>
      </c>
      <c r="Y1357" s="57">
        <f t="shared" si="163"/>
        <v>-158551.96581781385</v>
      </c>
      <c r="Z1357" s="193">
        <f t="shared" si="164"/>
        <v>-2528646.5929171229</v>
      </c>
    </row>
    <row r="1358" spans="14:26" x14ac:dyDescent="0.2">
      <c r="N1358" s="56">
        <v>1359</v>
      </c>
      <c r="O1358" s="191" t="str">
        <f t="shared" si="159"/>
        <v>NL200</v>
      </c>
      <c r="P1358" s="57">
        <f t="shared" si="160"/>
        <v>205.32128514056225</v>
      </c>
      <c r="Q1358" s="192">
        <f t="shared" si="158"/>
        <v>158757.2871029544</v>
      </c>
      <c r="R1358" s="149">
        <f t="shared" si="161"/>
        <v>2536651.1500547645</v>
      </c>
      <c r="S1358" s="187">
        <v>46252</v>
      </c>
      <c r="T1358" s="149"/>
      <c r="U1358" s="191"/>
      <c r="X1358" s="149">
        <f t="shared" si="162"/>
        <v>6138</v>
      </c>
      <c r="Y1358" s="57">
        <f t="shared" si="163"/>
        <v>-158757.2871029544</v>
      </c>
      <c r="Z1358" s="193">
        <f t="shared" si="164"/>
        <v>-2530513.1500547645</v>
      </c>
    </row>
    <row r="1359" spans="14:26" x14ac:dyDescent="0.2">
      <c r="N1359" s="56">
        <v>1360</v>
      </c>
      <c r="O1359" s="191" t="str">
        <f t="shared" si="159"/>
        <v>NL200</v>
      </c>
      <c r="P1359" s="57">
        <f t="shared" si="160"/>
        <v>205.32128514056225</v>
      </c>
      <c r="Q1359" s="192">
        <f t="shared" si="158"/>
        <v>158962.60838809496</v>
      </c>
      <c r="R1359" s="149">
        <f t="shared" si="161"/>
        <v>2538517.7071924061</v>
      </c>
      <c r="S1359" s="187">
        <v>46253</v>
      </c>
      <c r="T1359" s="149"/>
      <c r="U1359" s="191"/>
      <c r="X1359" s="149">
        <f t="shared" si="162"/>
        <v>6138</v>
      </c>
      <c r="Y1359" s="57">
        <f t="shared" si="163"/>
        <v>-158962.60838809496</v>
      </c>
      <c r="Z1359" s="193">
        <f t="shared" si="164"/>
        <v>-2532379.7071924061</v>
      </c>
    </row>
    <row r="1360" spans="14:26" x14ac:dyDescent="0.2">
      <c r="N1360" s="56">
        <v>1361</v>
      </c>
      <c r="O1360" s="191" t="str">
        <f t="shared" si="159"/>
        <v>NL200</v>
      </c>
      <c r="P1360" s="57">
        <f t="shared" si="160"/>
        <v>205.32128514056225</v>
      </c>
      <c r="Q1360" s="192">
        <f t="shared" si="158"/>
        <v>159167.92967323551</v>
      </c>
      <c r="R1360" s="149">
        <f t="shared" si="161"/>
        <v>2540384.2643300476</v>
      </c>
      <c r="S1360" s="187">
        <v>46254</v>
      </c>
      <c r="T1360" s="149"/>
      <c r="U1360" s="191"/>
      <c r="X1360" s="149">
        <f t="shared" si="162"/>
        <v>6138</v>
      </c>
      <c r="Y1360" s="57">
        <f t="shared" si="163"/>
        <v>-159167.92967323551</v>
      </c>
      <c r="Z1360" s="193">
        <f t="shared" si="164"/>
        <v>-2534246.2643300476</v>
      </c>
    </row>
    <row r="1361" spans="14:26" x14ac:dyDescent="0.2">
      <c r="N1361" s="56">
        <v>1362</v>
      </c>
      <c r="O1361" s="191" t="str">
        <f t="shared" si="159"/>
        <v>NL200</v>
      </c>
      <c r="P1361" s="57">
        <f t="shared" si="160"/>
        <v>205.32128514056225</v>
      </c>
      <c r="Q1361" s="192">
        <f t="shared" si="158"/>
        <v>159373.25095837607</v>
      </c>
      <c r="R1361" s="149">
        <f t="shared" si="161"/>
        <v>2542250.8214676888</v>
      </c>
      <c r="S1361" s="187">
        <v>46255</v>
      </c>
      <c r="T1361" s="149"/>
      <c r="U1361" s="191"/>
      <c r="X1361" s="149">
        <f t="shared" si="162"/>
        <v>6138</v>
      </c>
      <c r="Y1361" s="57">
        <f t="shared" si="163"/>
        <v>-159373.25095837607</v>
      </c>
      <c r="Z1361" s="193">
        <f t="shared" si="164"/>
        <v>-2536112.8214676888</v>
      </c>
    </row>
    <row r="1362" spans="14:26" x14ac:dyDescent="0.2">
      <c r="N1362" s="56">
        <v>1363</v>
      </c>
      <c r="O1362" s="191" t="str">
        <f t="shared" si="159"/>
        <v>NL200</v>
      </c>
      <c r="P1362" s="57">
        <f t="shared" si="160"/>
        <v>205.32128514056225</v>
      </c>
      <c r="Q1362" s="192">
        <f t="shared" si="158"/>
        <v>159578.57224351662</v>
      </c>
      <c r="R1362" s="149">
        <f t="shared" si="161"/>
        <v>2544117.3786053304</v>
      </c>
      <c r="S1362" s="187">
        <v>46256</v>
      </c>
      <c r="T1362" s="149"/>
      <c r="U1362" s="191"/>
      <c r="X1362" s="149">
        <f t="shared" si="162"/>
        <v>6138</v>
      </c>
      <c r="Y1362" s="57">
        <f t="shared" si="163"/>
        <v>-159578.57224351662</v>
      </c>
      <c r="Z1362" s="193">
        <f t="shared" si="164"/>
        <v>-2537979.3786053304</v>
      </c>
    </row>
    <row r="1363" spans="14:26" x14ac:dyDescent="0.2">
      <c r="N1363" s="56">
        <v>1364</v>
      </c>
      <c r="O1363" s="191" t="str">
        <f t="shared" si="159"/>
        <v>NL200</v>
      </c>
      <c r="P1363" s="57">
        <f t="shared" si="160"/>
        <v>205.32128514056225</v>
      </c>
      <c r="Q1363" s="192">
        <f t="shared" ref="Q1363:Q1426" si="165">Q1362+P1363</f>
        <v>159783.89352865718</v>
      </c>
      <c r="R1363" s="149">
        <f t="shared" si="161"/>
        <v>2545983.935742972</v>
      </c>
      <c r="S1363" s="187">
        <v>46257</v>
      </c>
      <c r="T1363" s="149"/>
      <c r="U1363" s="191"/>
      <c r="X1363" s="149">
        <f t="shared" si="162"/>
        <v>6138</v>
      </c>
      <c r="Y1363" s="57">
        <f t="shared" si="163"/>
        <v>-159783.89352865718</v>
      </c>
      <c r="Z1363" s="193">
        <f t="shared" si="164"/>
        <v>-2539845.935742972</v>
      </c>
    </row>
    <row r="1364" spans="14:26" x14ac:dyDescent="0.2">
      <c r="N1364" s="56">
        <v>1365</v>
      </c>
      <c r="O1364" s="191" t="str">
        <f t="shared" si="159"/>
        <v>NL200</v>
      </c>
      <c r="P1364" s="57">
        <f t="shared" si="160"/>
        <v>205.32128514056225</v>
      </c>
      <c r="Q1364" s="192">
        <f t="shared" si="165"/>
        <v>159989.21481379773</v>
      </c>
      <c r="R1364" s="149">
        <f t="shared" si="161"/>
        <v>2547850.4928806135</v>
      </c>
      <c r="S1364" s="187">
        <v>46258</v>
      </c>
      <c r="T1364" s="149"/>
      <c r="U1364" s="191"/>
      <c r="X1364" s="149">
        <f t="shared" si="162"/>
        <v>6138</v>
      </c>
      <c r="Y1364" s="57">
        <f t="shared" si="163"/>
        <v>-159989.21481379773</v>
      </c>
      <c r="Z1364" s="193">
        <f t="shared" si="164"/>
        <v>-2541712.4928806135</v>
      </c>
    </row>
    <row r="1365" spans="14:26" x14ac:dyDescent="0.2">
      <c r="N1365" s="56">
        <v>1366</v>
      </c>
      <c r="O1365" s="191" t="str">
        <f t="shared" si="159"/>
        <v>NL200</v>
      </c>
      <c r="P1365" s="57">
        <f t="shared" si="160"/>
        <v>205.32128514056225</v>
      </c>
      <c r="Q1365" s="192">
        <f t="shared" si="165"/>
        <v>160194.53609893829</v>
      </c>
      <c r="R1365" s="149">
        <f t="shared" si="161"/>
        <v>2549717.0500182551</v>
      </c>
      <c r="S1365" s="187">
        <v>46259</v>
      </c>
      <c r="T1365" s="149"/>
      <c r="U1365" s="191"/>
      <c r="X1365" s="149">
        <f t="shared" si="162"/>
        <v>6138</v>
      </c>
      <c r="Y1365" s="57">
        <f t="shared" si="163"/>
        <v>-160194.53609893829</v>
      </c>
      <c r="Z1365" s="193">
        <f t="shared" si="164"/>
        <v>-2543579.0500182551</v>
      </c>
    </row>
    <row r="1366" spans="14:26" x14ac:dyDescent="0.2">
      <c r="N1366" s="56">
        <v>1367</v>
      </c>
      <c r="O1366" s="191" t="str">
        <f t="shared" si="159"/>
        <v>NL200</v>
      </c>
      <c r="P1366" s="57">
        <f t="shared" si="160"/>
        <v>205.32128514056225</v>
      </c>
      <c r="Q1366" s="192">
        <f t="shared" si="165"/>
        <v>160399.85738407884</v>
      </c>
      <c r="R1366" s="149">
        <f t="shared" si="161"/>
        <v>2551583.6071558963</v>
      </c>
      <c r="S1366" s="187">
        <v>46260</v>
      </c>
      <c r="T1366" s="149"/>
      <c r="U1366" s="191"/>
      <c r="X1366" s="149">
        <f t="shared" si="162"/>
        <v>6138</v>
      </c>
      <c r="Y1366" s="57">
        <f t="shared" si="163"/>
        <v>-160399.85738407884</v>
      </c>
      <c r="Z1366" s="193">
        <f t="shared" si="164"/>
        <v>-2545445.6071558963</v>
      </c>
    </row>
    <row r="1367" spans="14:26" x14ac:dyDescent="0.2">
      <c r="N1367" s="56">
        <v>1368</v>
      </c>
      <c r="O1367" s="191" t="str">
        <f t="shared" si="159"/>
        <v>NL200</v>
      </c>
      <c r="P1367" s="57">
        <f t="shared" si="160"/>
        <v>205.32128514056225</v>
      </c>
      <c r="Q1367" s="192">
        <f t="shared" si="165"/>
        <v>160605.1786692194</v>
      </c>
      <c r="R1367" s="149">
        <f t="shared" si="161"/>
        <v>2553450.1642935378</v>
      </c>
      <c r="S1367" s="187">
        <v>46261</v>
      </c>
      <c r="T1367" s="149"/>
      <c r="U1367" s="191"/>
      <c r="X1367" s="149">
        <f t="shared" si="162"/>
        <v>6138</v>
      </c>
      <c r="Y1367" s="57">
        <f t="shared" si="163"/>
        <v>-160605.1786692194</v>
      </c>
      <c r="Z1367" s="193">
        <f t="shared" si="164"/>
        <v>-2547312.1642935378</v>
      </c>
    </row>
    <row r="1368" spans="14:26" x14ac:dyDescent="0.2">
      <c r="N1368" s="56">
        <v>1369</v>
      </c>
      <c r="O1368" s="191" t="str">
        <f t="shared" si="159"/>
        <v>NL200</v>
      </c>
      <c r="P1368" s="57">
        <f t="shared" si="160"/>
        <v>205.32128514056225</v>
      </c>
      <c r="Q1368" s="192">
        <f t="shared" si="165"/>
        <v>160810.49995435996</v>
      </c>
      <c r="R1368" s="149">
        <f t="shared" si="161"/>
        <v>2555316.7214311794</v>
      </c>
      <c r="S1368" s="187">
        <v>46262</v>
      </c>
      <c r="T1368" s="149"/>
      <c r="U1368" s="191"/>
      <c r="X1368" s="149">
        <f t="shared" si="162"/>
        <v>6138</v>
      </c>
      <c r="Y1368" s="57">
        <f t="shared" si="163"/>
        <v>-160810.49995435996</v>
      </c>
      <c r="Z1368" s="193">
        <f t="shared" si="164"/>
        <v>-2549178.7214311794</v>
      </c>
    </row>
    <row r="1369" spans="14:26" x14ac:dyDescent="0.2">
      <c r="N1369" s="56">
        <v>1370</v>
      </c>
      <c r="O1369" s="191" t="str">
        <f t="shared" si="159"/>
        <v>NL200</v>
      </c>
      <c r="P1369" s="57">
        <f t="shared" si="160"/>
        <v>205.32128514056225</v>
      </c>
      <c r="Q1369" s="192">
        <f t="shared" si="165"/>
        <v>161015.82123950051</v>
      </c>
      <c r="R1369" s="149">
        <f t="shared" si="161"/>
        <v>2557183.278568821</v>
      </c>
      <c r="S1369" s="187">
        <v>46263</v>
      </c>
      <c r="T1369" s="149"/>
      <c r="U1369" s="191"/>
      <c r="X1369" s="149">
        <f t="shared" si="162"/>
        <v>6138</v>
      </c>
      <c r="Y1369" s="57">
        <f t="shared" si="163"/>
        <v>-161015.82123950051</v>
      </c>
      <c r="Z1369" s="193">
        <f t="shared" si="164"/>
        <v>-2551045.278568821</v>
      </c>
    </row>
    <row r="1370" spans="14:26" x14ac:dyDescent="0.2">
      <c r="N1370" s="56">
        <v>1371</v>
      </c>
      <c r="O1370" s="191" t="str">
        <f t="shared" si="159"/>
        <v>NL200</v>
      </c>
      <c r="P1370" s="57">
        <f t="shared" si="160"/>
        <v>205.32128514056225</v>
      </c>
      <c r="Q1370" s="192">
        <f t="shared" si="165"/>
        <v>161221.14252464107</v>
      </c>
      <c r="R1370" s="149">
        <f t="shared" si="161"/>
        <v>2559049.8357064622</v>
      </c>
      <c r="S1370" s="187">
        <v>46264</v>
      </c>
      <c r="T1370" s="149"/>
      <c r="U1370" s="191"/>
      <c r="X1370" s="149">
        <f t="shared" si="162"/>
        <v>6138</v>
      </c>
      <c r="Y1370" s="57">
        <f t="shared" si="163"/>
        <v>-161221.14252464107</v>
      </c>
      <c r="Z1370" s="193">
        <f t="shared" si="164"/>
        <v>-2552911.8357064622</v>
      </c>
    </row>
    <row r="1371" spans="14:26" x14ac:dyDescent="0.2">
      <c r="N1371" s="56">
        <v>1372</v>
      </c>
      <c r="O1371" s="191" t="str">
        <f t="shared" si="159"/>
        <v>NL200</v>
      </c>
      <c r="P1371" s="57">
        <f t="shared" si="160"/>
        <v>205.32128514056225</v>
      </c>
      <c r="Q1371" s="192">
        <f t="shared" si="165"/>
        <v>161426.46380978162</v>
      </c>
      <c r="R1371" s="149">
        <f t="shared" si="161"/>
        <v>2560916.3928441037</v>
      </c>
      <c r="S1371" s="187">
        <v>46265</v>
      </c>
      <c r="T1371" s="149"/>
      <c r="U1371" s="191"/>
      <c r="X1371" s="149">
        <f t="shared" si="162"/>
        <v>6138</v>
      </c>
      <c r="Y1371" s="57">
        <f t="shared" si="163"/>
        <v>-161426.46380978162</v>
      </c>
      <c r="Z1371" s="193">
        <f t="shared" si="164"/>
        <v>-2554778.3928441037</v>
      </c>
    </row>
    <row r="1372" spans="14:26" x14ac:dyDescent="0.2">
      <c r="N1372" s="56">
        <v>1373</v>
      </c>
      <c r="O1372" s="191" t="str">
        <f t="shared" si="159"/>
        <v>NL200</v>
      </c>
      <c r="P1372" s="57">
        <f t="shared" si="160"/>
        <v>205.32128514056225</v>
      </c>
      <c r="Q1372" s="192">
        <f t="shared" si="165"/>
        <v>161631.78509492218</v>
      </c>
      <c r="R1372" s="149">
        <f t="shared" si="161"/>
        <v>2562782.9499817453</v>
      </c>
      <c r="S1372" s="187">
        <v>46266</v>
      </c>
      <c r="T1372" s="149"/>
      <c r="U1372" s="191"/>
      <c r="X1372" s="149">
        <f t="shared" si="162"/>
        <v>6138</v>
      </c>
      <c r="Y1372" s="57">
        <f t="shared" si="163"/>
        <v>-161631.78509492218</v>
      </c>
      <c r="Z1372" s="193">
        <f t="shared" si="164"/>
        <v>-2556644.9499817453</v>
      </c>
    </row>
    <row r="1373" spans="14:26" x14ac:dyDescent="0.2">
      <c r="N1373" s="56">
        <v>1374</v>
      </c>
      <c r="O1373" s="191" t="str">
        <f t="shared" si="159"/>
        <v>NL200</v>
      </c>
      <c r="P1373" s="57">
        <f t="shared" si="160"/>
        <v>205.32128514056225</v>
      </c>
      <c r="Q1373" s="192">
        <f t="shared" si="165"/>
        <v>161837.10638006273</v>
      </c>
      <c r="R1373" s="149">
        <f t="shared" si="161"/>
        <v>2564649.5071193869</v>
      </c>
      <c r="S1373" s="187">
        <v>46267</v>
      </c>
      <c r="T1373" s="149"/>
      <c r="U1373" s="191"/>
      <c r="X1373" s="149">
        <f t="shared" si="162"/>
        <v>6138</v>
      </c>
      <c r="Y1373" s="57">
        <f t="shared" si="163"/>
        <v>-161837.10638006273</v>
      </c>
      <c r="Z1373" s="193">
        <f t="shared" si="164"/>
        <v>-2558511.5071193869</v>
      </c>
    </row>
    <row r="1374" spans="14:26" x14ac:dyDescent="0.2">
      <c r="N1374" s="56">
        <v>1375</v>
      </c>
      <c r="O1374" s="191" t="str">
        <f t="shared" si="159"/>
        <v>NL200</v>
      </c>
      <c r="P1374" s="57">
        <f t="shared" si="160"/>
        <v>205.32128514056225</v>
      </c>
      <c r="Q1374" s="192">
        <f t="shared" si="165"/>
        <v>162042.42766520329</v>
      </c>
      <c r="R1374" s="149">
        <f t="shared" si="161"/>
        <v>2566516.064257028</v>
      </c>
      <c r="S1374" s="187">
        <v>46268</v>
      </c>
      <c r="T1374" s="149"/>
      <c r="U1374" s="191"/>
      <c r="X1374" s="149">
        <f t="shared" si="162"/>
        <v>6138</v>
      </c>
      <c r="Y1374" s="57">
        <f t="shared" si="163"/>
        <v>-162042.42766520329</v>
      </c>
      <c r="Z1374" s="193">
        <f t="shared" si="164"/>
        <v>-2560378.064257028</v>
      </c>
    </row>
    <row r="1375" spans="14:26" x14ac:dyDescent="0.2">
      <c r="N1375" s="56">
        <v>1376</v>
      </c>
      <c r="O1375" s="191" t="str">
        <f t="shared" si="159"/>
        <v>NL200</v>
      </c>
      <c r="P1375" s="57">
        <f t="shared" si="160"/>
        <v>205.32128514056225</v>
      </c>
      <c r="Q1375" s="192">
        <f t="shared" si="165"/>
        <v>162247.74895034384</v>
      </c>
      <c r="R1375" s="149">
        <f t="shared" si="161"/>
        <v>2568382.6213946696</v>
      </c>
      <c r="S1375" s="187">
        <v>46269</v>
      </c>
      <c r="T1375" s="149"/>
      <c r="U1375" s="191"/>
      <c r="X1375" s="149">
        <f t="shared" si="162"/>
        <v>6138</v>
      </c>
      <c r="Y1375" s="57">
        <f t="shared" si="163"/>
        <v>-162247.74895034384</v>
      </c>
      <c r="Z1375" s="193">
        <f t="shared" si="164"/>
        <v>-2562244.6213946696</v>
      </c>
    </row>
    <row r="1376" spans="14:26" x14ac:dyDescent="0.2">
      <c r="N1376" s="56">
        <v>1377</v>
      </c>
      <c r="O1376" s="191" t="str">
        <f t="shared" si="159"/>
        <v>NL200</v>
      </c>
      <c r="P1376" s="57">
        <f t="shared" si="160"/>
        <v>205.32128514056225</v>
      </c>
      <c r="Q1376" s="192">
        <f t="shared" si="165"/>
        <v>162453.0702354844</v>
      </c>
      <c r="R1376" s="149">
        <f t="shared" si="161"/>
        <v>2570249.1785323112</v>
      </c>
      <c r="S1376" s="187">
        <v>46270</v>
      </c>
      <c r="T1376" s="149"/>
      <c r="U1376" s="191"/>
      <c r="X1376" s="149">
        <f t="shared" si="162"/>
        <v>6138</v>
      </c>
      <c r="Y1376" s="57">
        <f t="shared" si="163"/>
        <v>-162453.0702354844</v>
      </c>
      <c r="Z1376" s="193">
        <f t="shared" si="164"/>
        <v>-2564111.1785323112</v>
      </c>
    </row>
    <row r="1377" spans="14:26" x14ac:dyDescent="0.2">
      <c r="N1377" s="56">
        <v>1378</v>
      </c>
      <c r="O1377" s="191" t="str">
        <f t="shared" si="159"/>
        <v>NL200</v>
      </c>
      <c r="P1377" s="57">
        <f t="shared" si="160"/>
        <v>205.32128514056225</v>
      </c>
      <c r="Q1377" s="192">
        <f t="shared" si="165"/>
        <v>162658.39152062495</v>
      </c>
      <c r="R1377" s="149">
        <f t="shared" si="161"/>
        <v>2572115.7356699528</v>
      </c>
      <c r="S1377" s="187">
        <v>46271</v>
      </c>
      <c r="T1377" s="149"/>
      <c r="U1377" s="191"/>
      <c r="X1377" s="149">
        <f t="shared" si="162"/>
        <v>6138</v>
      </c>
      <c r="Y1377" s="57">
        <f t="shared" si="163"/>
        <v>-162658.39152062495</v>
      </c>
      <c r="Z1377" s="193">
        <f t="shared" si="164"/>
        <v>-2565977.7356699528</v>
      </c>
    </row>
    <row r="1378" spans="14:26" x14ac:dyDescent="0.2">
      <c r="N1378" s="56">
        <v>1379</v>
      </c>
      <c r="O1378" s="191" t="str">
        <f t="shared" si="159"/>
        <v>NL200</v>
      </c>
      <c r="P1378" s="57">
        <f t="shared" si="160"/>
        <v>205.32128514056225</v>
      </c>
      <c r="Q1378" s="192">
        <f t="shared" si="165"/>
        <v>162863.71280576551</v>
      </c>
      <c r="R1378" s="149">
        <f t="shared" si="161"/>
        <v>2573982.2928075939</v>
      </c>
      <c r="S1378" s="187">
        <v>46272</v>
      </c>
      <c r="T1378" s="149"/>
      <c r="U1378" s="191"/>
      <c r="X1378" s="149">
        <f t="shared" si="162"/>
        <v>6138</v>
      </c>
      <c r="Y1378" s="57">
        <f t="shared" si="163"/>
        <v>-162863.71280576551</v>
      </c>
      <c r="Z1378" s="193">
        <f t="shared" si="164"/>
        <v>-2567844.2928075939</v>
      </c>
    </row>
    <row r="1379" spans="14:26" x14ac:dyDescent="0.2">
      <c r="N1379" s="56">
        <v>1380</v>
      </c>
      <c r="O1379" s="191" t="str">
        <f t="shared" si="159"/>
        <v>NL200</v>
      </c>
      <c r="P1379" s="57">
        <f t="shared" si="160"/>
        <v>205.32128514056225</v>
      </c>
      <c r="Q1379" s="192">
        <f t="shared" si="165"/>
        <v>163069.03409090606</v>
      </c>
      <c r="R1379" s="149">
        <f t="shared" si="161"/>
        <v>2575848.8499452355</v>
      </c>
      <c r="S1379" s="187">
        <v>46273</v>
      </c>
      <c r="T1379" s="149"/>
      <c r="U1379" s="191"/>
      <c r="X1379" s="149">
        <f t="shared" si="162"/>
        <v>6138</v>
      </c>
      <c r="Y1379" s="57">
        <f t="shared" si="163"/>
        <v>-163069.03409090606</v>
      </c>
      <c r="Z1379" s="193">
        <f t="shared" si="164"/>
        <v>-2569710.8499452355</v>
      </c>
    </row>
    <row r="1380" spans="14:26" x14ac:dyDescent="0.2">
      <c r="N1380" s="56">
        <v>1381</v>
      </c>
      <c r="O1380" s="191" t="str">
        <f t="shared" si="159"/>
        <v>NL200</v>
      </c>
      <c r="P1380" s="57">
        <f t="shared" si="160"/>
        <v>205.32128514056225</v>
      </c>
      <c r="Q1380" s="192">
        <f t="shared" si="165"/>
        <v>163274.35537604662</v>
      </c>
      <c r="R1380" s="149">
        <f t="shared" si="161"/>
        <v>2577715.4070828771</v>
      </c>
      <c r="S1380" s="187">
        <v>46274</v>
      </c>
      <c r="T1380" s="149"/>
      <c r="U1380" s="191"/>
      <c r="X1380" s="149">
        <f t="shared" si="162"/>
        <v>6138</v>
      </c>
      <c r="Y1380" s="57">
        <f t="shared" si="163"/>
        <v>-163274.35537604662</v>
      </c>
      <c r="Z1380" s="193">
        <f t="shared" si="164"/>
        <v>-2571577.4070828771</v>
      </c>
    </row>
    <row r="1381" spans="14:26" x14ac:dyDescent="0.2">
      <c r="N1381" s="56">
        <v>1382</v>
      </c>
      <c r="O1381" s="191" t="str">
        <f t="shared" si="159"/>
        <v>NL200</v>
      </c>
      <c r="P1381" s="57">
        <f t="shared" si="160"/>
        <v>205.32128514056225</v>
      </c>
      <c r="Q1381" s="192">
        <f t="shared" si="165"/>
        <v>163479.67666118717</v>
      </c>
      <c r="R1381" s="149">
        <f t="shared" si="161"/>
        <v>2579581.9642205187</v>
      </c>
      <c r="S1381" s="187">
        <v>46275</v>
      </c>
      <c r="T1381" s="149"/>
      <c r="U1381" s="191"/>
      <c r="X1381" s="149">
        <f t="shared" si="162"/>
        <v>6138</v>
      </c>
      <c r="Y1381" s="57">
        <f t="shared" si="163"/>
        <v>-163479.67666118717</v>
      </c>
      <c r="Z1381" s="193">
        <f t="shared" si="164"/>
        <v>-2573443.9642205187</v>
      </c>
    </row>
    <row r="1382" spans="14:26" x14ac:dyDescent="0.2">
      <c r="N1382" s="56">
        <v>1383</v>
      </c>
      <c r="O1382" s="191" t="str">
        <f t="shared" si="159"/>
        <v>NL200</v>
      </c>
      <c r="P1382" s="57">
        <f t="shared" si="160"/>
        <v>205.32128514056225</v>
      </c>
      <c r="Q1382" s="192">
        <f t="shared" si="165"/>
        <v>163684.99794632773</v>
      </c>
      <c r="R1382" s="149">
        <f t="shared" si="161"/>
        <v>2581448.5213581598</v>
      </c>
      <c r="S1382" s="187">
        <v>46276</v>
      </c>
      <c r="T1382" s="149"/>
      <c r="U1382" s="191"/>
      <c r="X1382" s="149">
        <f t="shared" si="162"/>
        <v>6138</v>
      </c>
      <c r="Y1382" s="57">
        <f t="shared" si="163"/>
        <v>-163684.99794632773</v>
      </c>
      <c r="Z1382" s="193">
        <f t="shared" si="164"/>
        <v>-2575310.5213581598</v>
      </c>
    </row>
    <row r="1383" spans="14:26" x14ac:dyDescent="0.2">
      <c r="N1383" s="56">
        <v>1384</v>
      </c>
      <c r="O1383" s="191" t="str">
        <f t="shared" si="159"/>
        <v>NL200</v>
      </c>
      <c r="P1383" s="57">
        <f t="shared" si="160"/>
        <v>205.32128514056225</v>
      </c>
      <c r="Q1383" s="192">
        <f t="shared" si="165"/>
        <v>163890.31923146828</v>
      </c>
      <c r="R1383" s="149">
        <f t="shared" si="161"/>
        <v>2583315.0784958014</v>
      </c>
      <c r="S1383" s="187">
        <v>46277</v>
      </c>
      <c r="T1383" s="149"/>
      <c r="U1383" s="191"/>
      <c r="X1383" s="149">
        <f t="shared" si="162"/>
        <v>6138</v>
      </c>
      <c r="Y1383" s="57">
        <f t="shared" si="163"/>
        <v>-163890.31923146828</v>
      </c>
      <c r="Z1383" s="193">
        <f t="shared" si="164"/>
        <v>-2577177.0784958014</v>
      </c>
    </row>
    <row r="1384" spans="14:26" x14ac:dyDescent="0.2">
      <c r="N1384" s="56">
        <v>1385</v>
      </c>
      <c r="O1384" s="191" t="str">
        <f t="shared" si="159"/>
        <v>NL200</v>
      </c>
      <c r="P1384" s="57">
        <f t="shared" si="160"/>
        <v>205.32128514056225</v>
      </c>
      <c r="Q1384" s="192">
        <f t="shared" si="165"/>
        <v>164095.64051660884</v>
      </c>
      <c r="R1384" s="149">
        <f t="shared" si="161"/>
        <v>2585181.635633443</v>
      </c>
      <c r="S1384" s="187">
        <v>46278</v>
      </c>
      <c r="T1384" s="149"/>
      <c r="U1384" s="191"/>
      <c r="X1384" s="149">
        <f t="shared" si="162"/>
        <v>6138</v>
      </c>
      <c r="Y1384" s="57">
        <f t="shared" si="163"/>
        <v>-164095.64051660884</v>
      </c>
      <c r="Z1384" s="193">
        <f t="shared" si="164"/>
        <v>-2579043.635633443</v>
      </c>
    </row>
    <row r="1385" spans="14:26" x14ac:dyDescent="0.2">
      <c r="N1385" s="56">
        <v>1386</v>
      </c>
      <c r="O1385" s="191" t="str">
        <f t="shared" si="159"/>
        <v>NL200</v>
      </c>
      <c r="P1385" s="57">
        <f t="shared" si="160"/>
        <v>205.32128514056225</v>
      </c>
      <c r="Q1385" s="192">
        <f t="shared" si="165"/>
        <v>164300.96180174939</v>
      </c>
      <c r="R1385" s="149">
        <f t="shared" si="161"/>
        <v>2587048.1927710846</v>
      </c>
      <c r="S1385" s="187">
        <v>46279</v>
      </c>
      <c r="T1385" s="149"/>
      <c r="U1385" s="191"/>
      <c r="X1385" s="149">
        <f t="shared" si="162"/>
        <v>6138</v>
      </c>
      <c r="Y1385" s="57">
        <f t="shared" si="163"/>
        <v>-164300.96180174939</v>
      </c>
      <c r="Z1385" s="193">
        <f t="shared" si="164"/>
        <v>-2580910.1927710846</v>
      </c>
    </row>
    <row r="1386" spans="14:26" x14ac:dyDescent="0.2">
      <c r="N1386" s="56">
        <v>1387</v>
      </c>
      <c r="O1386" s="191" t="str">
        <f t="shared" si="159"/>
        <v>NL200</v>
      </c>
      <c r="P1386" s="57">
        <f t="shared" si="160"/>
        <v>205.32128514056225</v>
      </c>
      <c r="Q1386" s="192">
        <f t="shared" si="165"/>
        <v>164506.28308688995</v>
      </c>
      <c r="R1386" s="149">
        <f t="shared" si="161"/>
        <v>2588914.7499087257</v>
      </c>
      <c r="S1386" s="187">
        <v>46280</v>
      </c>
      <c r="T1386" s="149"/>
      <c r="U1386" s="191"/>
      <c r="X1386" s="149">
        <f t="shared" si="162"/>
        <v>6138</v>
      </c>
      <c r="Y1386" s="57">
        <f t="shared" si="163"/>
        <v>-164506.28308688995</v>
      </c>
      <c r="Z1386" s="193">
        <f t="shared" si="164"/>
        <v>-2582776.7499087257</v>
      </c>
    </row>
    <row r="1387" spans="14:26" x14ac:dyDescent="0.2">
      <c r="N1387" s="56">
        <v>1388</v>
      </c>
      <c r="O1387" s="191" t="str">
        <f t="shared" si="159"/>
        <v>NL200</v>
      </c>
      <c r="P1387" s="57">
        <f t="shared" si="160"/>
        <v>205.32128514056225</v>
      </c>
      <c r="Q1387" s="192">
        <f t="shared" si="165"/>
        <v>164711.6043720305</v>
      </c>
      <c r="R1387" s="149">
        <f t="shared" si="161"/>
        <v>2590781.3070463673</v>
      </c>
      <c r="S1387" s="187">
        <v>46281</v>
      </c>
      <c r="T1387" s="149"/>
      <c r="U1387" s="191"/>
      <c r="X1387" s="149">
        <f t="shared" si="162"/>
        <v>6138</v>
      </c>
      <c r="Y1387" s="57">
        <f t="shared" si="163"/>
        <v>-164711.6043720305</v>
      </c>
      <c r="Z1387" s="193">
        <f t="shared" si="164"/>
        <v>-2584643.3070463673</v>
      </c>
    </row>
    <row r="1388" spans="14:26" x14ac:dyDescent="0.2">
      <c r="N1388" s="56">
        <v>1389</v>
      </c>
      <c r="O1388" s="191" t="str">
        <f t="shared" si="159"/>
        <v>NL200</v>
      </c>
      <c r="P1388" s="57">
        <f t="shared" si="160"/>
        <v>205.32128514056225</v>
      </c>
      <c r="Q1388" s="192">
        <f t="shared" si="165"/>
        <v>164916.92565717106</v>
      </c>
      <c r="R1388" s="149">
        <f t="shared" si="161"/>
        <v>2592647.8641840089</v>
      </c>
      <c r="S1388" s="187">
        <v>46282</v>
      </c>
      <c r="T1388" s="149"/>
      <c r="U1388" s="191"/>
      <c r="X1388" s="149">
        <f t="shared" si="162"/>
        <v>6138</v>
      </c>
      <c r="Y1388" s="57">
        <f t="shared" si="163"/>
        <v>-164916.92565717106</v>
      </c>
      <c r="Z1388" s="193">
        <f t="shared" si="164"/>
        <v>-2586509.8641840089</v>
      </c>
    </row>
    <row r="1389" spans="14:26" x14ac:dyDescent="0.2">
      <c r="N1389" s="56">
        <v>1390</v>
      </c>
      <c r="O1389" s="191" t="str">
        <f t="shared" si="159"/>
        <v>NL200</v>
      </c>
      <c r="P1389" s="57">
        <f t="shared" si="160"/>
        <v>205.32128514056225</v>
      </c>
      <c r="Q1389" s="192">
        <f t="shared" si="165"/>
        <v>165122.24694231161</v>
      </c>
      <c r="R1389" s="149">
        <f t="shared" si="161"/>
        <v>2594514.4213216505</v>
      </c>
      <c r="S1389" s="187">
        <v>46283</v>
      </c>
      <c r="T1389" s="149"/>
      <c r="U1389" s="191"/>
      <c r="X1389" s="149">
        <f t="shared" si="162"/>
        <v>6138</v>
      </c>
      <c r="Y1389" s="57">
        <f t="shared" si="163"/>
        <v>-165122.24694231161</v>
      </c>
      <c r="Z1389" s="193">
        <f t="shared" si="164"/>
        <v>-2588376.4213216505</v>
      </c>
    </row>
    <row r="1390" spans="14:26" x14ac:dyDescent="0.2">
      <c r="N1390" s="56">
        <v>1391</v>
      </c>
      <c r="O1390" s="191" t="str">
        <f t="shared" si="159"/>
        <v>NL200</v>
      </c>
      <c r="P1390" s="57">
        <f t="shared" si="160"/>
        <v>205.32128514056225</v>
      </c>
      <c r="Q1390" s="192">
        <f t="shared" si="165"/>
        <v>165327.56822745217</v>
      </c>
      <c r="R1390" s="149">
        <f t="shared" si="161"/>
        <v>2596380.9784592916</v>
      </c>
      <c r="S1390" s="187">
        <v>46284</v>
      </c>
      <c r="T1390" s="149"/>
      <c r="U1390" s="191"/>
      <c r="X1390" s="149">
        <f t="shared" si="162"/>
        <v>6138</v>
      </c>
      <c r="Y1390" s="57">
        <f t="shared" si="163"/>
        <v>-165327.56822745217</v>
      </c>
      <c r="Z1390" s="193">
        <f t="shared" si="164"/>
        <v>-2590242.9784592916</v>
      </c>
    </row>
    <row r="1391" spans="14:26" x14ac:dyDescent="0.2">
      <c r="N1391" s="56">
        <v>1392</v>
      </c>
      <c r="O1391" s="191" t="str">
        <f t="shared" si="159"/>
        <v>NL200</v>
      </c>
      <c r="P1391" s="57">
        <f t="shared" si="160"/>
        <v>205.32128514056225</v>
      </c>
      <c r="Q1391" s="192">
        <f t="shared" si="165"/>
        <v>165532.88951259272</v>
      </c>
      <c r="R1391" s="149">
        <f t="shared" si="161"/>
        <v>2598247.5355969332</v>
      </c>
      <c r="S1391" s="187">
        <v>46285</v>
      </c>
      <c r="T1391" s="149"/>
      <c r="U1391" s="191"/>
      <c r="X1391" s="149">
        <f t="shared" si="162"/>
        <v>6138</v>
      </c>
      <c r="Y1391" s="57">
        <f t="shared" si="163"/>
        <v>-165532.88951259272</v>
      </c>
      <c r="Z1391" s="193">
        <f t="shared" si="164"/>
        <v>-2592109.5355969332</v>
      </c>
    </row>
    <row r="1392" spans="14:26" x14ac:dyDescent="0.2">
      <c r="N1392" s="56">
        <v>1393</v>
      </c>
      <c r="O1392" s="191" t="str">
        <f t="shared" si="159"/>
        <v>NL200</v>
      </c>
      <c r="P1392" s="57">
        <f t="shared" si="160"/>
        <v>205.32128514056225</v>
      </c>
      <c r="Q1392" s="192">
        <f t="shared" si="165"/>
        <v>165738.21079773328</v>
      </c>
      <c r="R1392" s="149">
        <f t="shared" si="161"/>
        <v>2600114.0927345748</v>
      </c>
      <c r="S1392" s="187">
        <v>46286</v>
      </c>
      <c r="T1392" s="149"/>
      <c r="U1392" s="191"/>
      <c r="X1392" s="149">
        <f t="shared" si="162"/>
        <v>6138</v>
      </c>
      <c r="Y1392" s="57">
        <f t="shared" si="163"/>
        <v>-165738.21079773328</v>
      </c>
      <c r="Z1392" s="193">
        <f t="shared" si="164"/>
        <v>-2593976.0927345748</v>
      </c>
    </row>
    <row r="1393" spans="14:26" x14ac:dyDescent="0.2">
      <c r="N1393" s="56">
        <v>1394</v>
      </c>
      <c r="O1393" s="191" t="str">
        <f t="shared" si="159"/>
        <v>NL200</v>
      </c>
      <c r="P1393" s="57">
        <f t="shared" si="160"/>
        <v>205.32128514056225</v>
      </c>
      <c r="Q1393" s="192">
        <f t="shared" si="165"/>
        <v>165943.53208287383</v>
      </c>
      <c r="R1393" s="149">
        <f t="shared" si="161"/>
        <v>2601980.6498722164</v>
      </c>
      <c r="S1393" s="187">
        <v>46287</v>
      </c>
      <c r="T1393" s="149"/>
      <c r="U1393" s="191"/>
      <c r="X1393" s="149">
        <f t="shared" si="162"/>
        <v>6138</v>
      </c>
      <c r="Y1393" s="57">
        <f t="shared" si="163"/>
        <v>-165943.53208287383</v>
      </c>
      <c r="Z1393" s="193">
        <f t="shared" si="164"/>
        <v>-2595842.6498722164</v>
      </c>
    </row>
    <row r="1394" spans="14:26" x14ac:dyDescent="0.2">
      <c r="N1394" s="56">
        <v>1395</v>
      </c>
      <c r="O1394" s="191" t="str">
        <f t="shared" si="159"/>
        <v>NL200</v>
      </c>
      <c r="P1394" s="57">
        <f t="shared" si="160"/>
        <v>205.32128514056225</v>
      </c>
      <c r="Q1394" s="192">
        <f t="shared" si="165"/>
        <v>166148.85336801439</v>
      </c>
      <c r="R1394" s="149">
        <f t="shared" si="161"/>
        <v>2603847.2070098575</v>
      </c>
      <c r="S1394" s="187">
        <v>46288</v>
      </c>
      <c r="T1394" s="149"/>
      <c r="U1394" s="191"/>
      <c r="X1394" s="149">
        <f t="shared" si="162"/>
        <v>6138</v>
      </c>
      <c r="Y1394" s="57">
        <f t="shared" si="163"/>
        <v>-166148.85336801439</v>
      </c>
      <c r="Z1394" s="193">
        <f t="shared" si="164"/>
        <v>-2597709.2070098575</v>
      </c>
    </row>
    <row r="1395" spans="14:26" x14ac:dyDescent="0.2">
      <c r="N1395" s="56">
        <v>1396</v>
      </c>
      <c r="O1395" s="191" t="str">
        <f t="shared" si="159"/>
        <v>NL200</v>
      </c>
      <c r="P1395" s="57">
        <f t="shared" si="160"/>
        <v>205.32128514056225</v>
      </c>
      <c r="Q1395" s="192">
        <f t="shared" si="165"/>
        <v>166354.17465315494</v>
      </c>
      <c r="R1395" s="149">
        <f t="shared" si="161"/>
        <v>2605713.7641474991</v>
      </c>
      <c r="S1395" s="187">
        <v>46289</v>
      </c>
      <c r="T1395" s="149"/>
      <c r="U1395" s="191"/>
      <c r="X1395" s="149">
        <f t="shared" si="162"/>
        <v>6138</v>
      </c>
      <c r="Y1395" s="57">
        <f t="shared" si="163"/>
        <v>-166354.17465315494</v>
      </c>
      <c r="Z1395" s="193">
        <f t="shared" si="164"/>
        <v>-2599575.7641474991</v>
      </c>
    </row>
    <row r="1396" spans="14:26" x14ac:dyDescent="0.2">
      <c r="N1396" s="56">
        <v>1397</v>
      </c>
      <c r="O1396" s="191" t="str">
        <f t="shared" si="159"/>
        <v>NL200</v>
      </c>
      <c r="P1396" s="57">
        <f t="shared" si="160"/>
        <v>205.32128514056225</v>
      </c>
      <c r="Q1396" s="192">
        <f t="shared" si="165"/>
        <v>166559.4959382955</v>
      </c>
      <c r="R1396" s="149">
        <f t="shared" si="161"/>
        <v>2607580.3212851407</v>
      </c>
      <c r="S1396" s="187">
        <v>46290</v>
      </c>
      <c r="T1396" s="149"/>
      <c r="U1396" s="191"/>
      <c r="X1396" s="149">
        <f t="shared" si="162"/>
        <v>6138</v>
      </c>
      <c r="Y1396" s="57">
        <f t="shared" si="163"/>
        <v>-166559.4959382955</v>
      </c>
      <c r="Z1396" s="193">
        <f t="shared" si="164"/>
        <v>-2601442.3212851407</v>
      </c>
    </row>
    <row r="1397" spans="14:26" x14ac:dyDescent="0.2">
      <c r="N1397" s="56">
        <v>1398</v>
      </c>
      <c r="O1397" s="191" t="str">
        <f t="shared" si="159"/>
        <v>NL200</v>
      </c>
      <c r="P1397" s="57">
        <f t="shared" si="160"/>
        <v>205.32128514056225</v>
      </c>
      <c r="Q1397" s="192">
        <f t="shared" si="165"/>
        <v>166764.81722343605</v>
      </c>
      <c r="R1397" s="149">
        <f t="shared" si="161"/>
        <v>2609446.8784227823</v>
      </c>
      <c r="S1397" s="187">
        <v>46291</v>
      </c>
      <c r="T1397" s="149"/>
      <c r="U1397" s="191"/>
      <c r="X1397" s="149">
        <f t="shared" si="162"/>
        <v>6138</v>
      </c>
      <c r="Y1397" s="57">
        <f t="shared" si="163"/>
        <v>-166764.81722343605</v>
      </c>
      <c r="Z1397" s="193">
        <f t="shared" si="164"/>
        <v>-2603308.8784227823</v>
      </c>
    </row>
    <row r="1398" spans="14:26" x14ac:dyDescent="0.2">
      <c r="N1398" s="56">
        <v>1399</v>
      </c>
      <c r="O1398" s="191" t="str">
        <f t="shared" si="159"/>
        <v>NL200</v>
      </c>
      <c r="P1398" s="57">
        <f t="shared" si="160"/>
        <v>205.32128514056225</v>
      </c>
      <c r="Q1398" s="192">
        <f t="shared" si="165"/>
        <v>166970.13850857661</v>
      </c>
      <c r="R1398" s="149">
        <f t="shared" si="161"/>
        <v>2611313.4355604234</v>
      </c>
      <c r="S1398" s="187">
        <v>46292</v>
      </c>
      <c r="T1398" s="149"/>
      <c r="U1398" s="191"/>
      <c r="X1398" s="149">
        <f t="shared" si="162"/>
        <v>6138</v>
      </c>
      <c r="Y1398" s="57">
        <f t="shared" si="163"/>
        <v>-166970.13850857661</v>
      </c>
      <c r="Z1398" s="193">
        <f t="shared" si="164"/>
        <v>-2605175.4355604234</v>
      </c>
    </row>
    <row r="1399" spans="14:26" x14ac:dyDescent="0.2">
      <c r="N1399" s="56">
        <v>1400</v>
      </c>
      <c r="O1399" s="191" t="str">
        <f t="shared" si="159"/>
        <v>NL200</v>
      </c>
      <c r="P1399" s="57">
        <f t="shared" si="160"/>
        <v>205.32128514056225</v>
      </c>
      <c r="Q1399" s="192">
        <f t="shared" si="165"/>
        <v>167175.45979371716</v>
      </c>
      <c r="R1399" s="149">
        <f t="shared" si="161"/>
        <v>2613179.992698065</v>
      </c>
      <c r="S1399" s="187">
        <v>46293</v>
      </c>
      <c r="T1399" s="149"/>
      <c r="U1399" s="191"/>
      <c r="X1399" s="149">
        <f t="shared" si="162"/>
        <v>6138</v>
      </c>
      <c r="Y1399" s="57">
        <f t="shared" si="163"/>
        <v>-167175.45979371716</v>
      </c>
      <c r="Z1399" s="193">
        <f t="shared" si="164"/>
        <v>-2607041.992698065</v>
      </c>
    </row>
    <row r="1400" spans="14:26" x14ac:dyDescent="0.2">
      <c r="N1400" s="56">
        <v>1401</v>
      </c>
      <c r="O1400" s="191" t="str">
        <f t="shared" si="159"/>
        <v>NL200</v>
      </c>
      <c r="P1400" s="57">
        <f t="shared" si="160"/>
        <v>205.32128514056225</v>
      </c>
      <c r="Q1400" s="192">
        <f t="shared" si="165"/>
        <v>167380.78107885772</v>
      </c>
      <c r="R1400" s="149">
        <f t="shared" si="161"/>
        <v>2615046.5498357066</v>
      </c>
      <c r="S1400" s="187">
        <v>46294</v>
      </c>
      <c r="T1400" s="149"/>
      <c r="U1400" s="191"/>
      <c r="X1400" s="149">
        <f t="shared" si="162"/>
        <v>6138</v>
      </c>
      <c r="Y1400" s="57">
        <f t="shared" si="163"/>
        <v>-167380.78107885772</v>
      </c>
      <c r="Z1400" s="193">
        <f t="shared" si="164"/>
        <v>-2608908.5498357066</v>
      </c>
    </row>
    <row r="1401" spans="14:26" x14ac:dyDescent="0.2">
      <c r="N1401" s="56">
        <v>1402</v>
      </c>
      <c r="O1401" s="191" t="str">
        <f t="shared" si="159"/>
        <v>NL200</v>
      </c>
      <c r="P1401" s="57">
        <f t="shared" si="160"/>
        <v>205.32128514056225</v>
      </c>
      <c r="Q1401" s="192">
        <f t="shared" si="165"/>
        <v>167586.10236399827</v>
      </c>
      <c r="R1401" s="149">
        <f t="shared" si="161"/>
        <v>2616913.1069733482</v>
      </c>
      <c r="S1401" s="187">
        <v>46295</v>
      </c>
      <c r="T1401" s="149"/>
      <c r="U1401" s="191"/>
      <c r="X1401" s="149">
        <f t="shared" si="162"/>
        <v>6138</v>
      </c>
      <c r="Y1401" s="57">
        <f t="shared" si="163"/>
        <v>-167586.10236399827</v>
      </c>
      <c r="Z1401" s="193">
        <f t="shared" si="164"/>
        <v>-2610775.1069733482</v>
      </c>
    </row>
    <row r="1402" spans="14:26" x14ac:dyDescent="0.2">
      <c r="N1402" s="56">
        <v>1403</v>
      </c>
      <c r="O1402" s="191" t="str">
        <f t="shared" si="159"/>
        <v>NL200</v>
      </c>
      <c r="P1402" s="57">
        <f t="shared" si="160"/>
        <v>205.32128514056225</v>
      </c>
      <c r="Q1402" s="192">
        <f t="shared" si="165"/>
        <v>167791.42364913883</v>
      </c>
      <c r="R1402" s="149">
        <f t="shared" si="161"/>
        <v>2618779.6641109893</v>
      </c>
      <c r="S1402" s="187">
        <v>46296</v>
      </c>
      <c r="T1402" s="149"/>
      <c r="U1402" s="191"/>
      <c r="X1402" s="149">
        <f t="shared" si="162"/>
        <v>6138</v>
      </c>
      <c r="Y1402" s="57">
        <f t="shared" si="163"/>
        <v>-167791.42364913883</v>
      </c>
      <c r="Z1402" s="193">
        <f t="shared" si="164"/>
        <v>-2612641.6641109893</v>
      </c>
    </row>
    <row r="1403" spans="14:26" x14ac:dyDescent="0.2">
      <c r="N1403" s="56">
        <v>1404</v>
      </c>
      <c r="O1403" s="191" t="str">
        <f t="shared" si="159"/>
        <v>NL200</v>
      </c>
      <c r="P1403" s="57">
        <f t="shared" si="160"/>
        <v>205.32128514056225</v>
      </c>
      <c r="Q1403" s="192">
        <f t="shared" si="165"/>
        <v>167996.74493427938</v>
      </c>
      <c r="R1403" s="149">
        <f t="shared" si="161"/>
        <v>2620646.2212486309</v>
      </c>
      <c r="S1403" s="187">
        <v>46297</v>
      </c>
      <c r="T1403" s="149"/>
      <c r="U1403" s="191"/>
      <c r="X1403" s="149">
        <f t="shared" si="162"/>
        <v>6138</v>
      </c>
      <c r="Y1403" s="57">
        <f t="shared" si="163"/>
        <v>-167996.74493427938</v>
      </c>
      <c r="Z1403" s="193">
        <f t="shared" si="164"/>
        <v>-2614508.2212486309</v>
      </c>
    </row>
    <row r="1404" spans="14:26" x14ac:dyDescent="0.2">
      <c r="N1404" s="56">
        <v>1405</v>
      </c>
      <c r="O1404" s="191" t="str">
        <f t="shared" si="159"/>
        <v>NL200</v>
      </c>
      <c r="P1404" s="57">
        <f t="shared" si="160"/>
        <v>205.32128514056225</v>
      </c>
      <c r="Q1404" s="192">
        <f t="shared" si="165"/>
        <v>168202.06621941994</v>
      </c>
      <c r="R1404" s="149">
        <f t="shared" si="161"/>
        <v>2622512.7783862725</v>
      </c>
      <c r="S1404" s="187">
        <v>46298</v>
      </c>
      <c r="T1404" s="149"/>
      <c r="U1404" s="191"/>
      <c r="X1404" s="149">
        <f t="shared" si="162"/>
        <v>6138</v>
      </c>
      <c r="Y1404" s="57">
        <f t="shared" si="163"/>
        <v>-168202.06621941994</v>
      </c>
      <c r="Z1404" s="193">
        <f t="shared" si="164"/>
        <v>-2616374.7783862725</v>
      </c>
    </row>
    <row r="1405" spans="14:26" x14ac:dyDescent="0.2">
      <c r="N1405" s="56">
        <v>1406</v>
      </c>
      <c r="O1405" s="191" t="str">
        <f t="shared" si="159"/>
        <v>NL200</v>
      </c>
      <c r="P1405" s="57">
        <f t="shared" si="160"/>
        <v>205.32128514056225</v>
      </c>
      <c r="Q1405" s="192">
        <f t="shared" si="165"/>
        <v>168407.38750456049</v>
      </c>
      <c r="R1405" s="149">
        <f t="shared" si="161"/>
        <v>2624379.3355239141</v>
      </c>
      <c r="S1405" s="187">
        <v>46299</v>
      </c>
      <c r="T1405" s="149"/>
      <c r="U1405" s="191"/>
      <c r="X1405" s="149">
        <f t="shared" si="162"/>
        <v>6138</v>
      </c>
      <c r="Y1405" s="57">
        <f t="shared" si="163"/>
        <v>-168407.38750456049</v>
      </c>
      <c r="Z1405" s="193">
        <f t="shared" si="164"/>
        <v>-2618241.3355239141</v>
      </c>
    </row>
    <row r="1406" spans="14:26" x14ac:dyDescent="0.2">
      <c r="N1406" s="56">
        <v>1407</v>
      </c>
      <c r="O1406" s="191" t="str">
        <f t="shared" si="159"/>
        <v>NL200</v>
      </c>
      <c r="P1406" s="57">
        <f t="shared" si="160"/>
        <v>205.32128514056225</v>
      </c>
      <c r="Q1406" s="192">
        <f t="shared" si="165"/>
        <v>168612.70878970105</v>
      </c>
      <c r="R1406" s="149">
        <f t="shared" si="161"/>
        <v>2626245.8926615552</v>
      </c>
      <c r="S1406" s="187">
        <v>46300</v>
      </c>
      <c r="T1406" s="149"/>
      <c r="U1406" s="191"/>
      <c r="X1406" s="149">
        <f t="shared" si="162"/>
        <v>6138</v>
      </c>
      <c r="Y1406" s="57">
        <f t="shared" si="163"/>
        <v>-168612.70878970105</v>
      </c>
      <c r="Z1406" s="193">
        <f t="shared" si="164"/>
        <v>-2620107.8926615552</v>
      </c>
    </row>
    <row r="1407" spans="14:26" x14ac:dyDescent="0.2">
      <c r="N1407" s="56">
        <v>1408</v>
      </c>
      <c r="O1407" s="191" t="str">
        <f t="shared" si="159"/>
        <v>NL200</v>
      </c>
      <c r="P1407" s="57">
        <f t="shared" si="160"/>
        <v>205.32128514056225</v>
      </c>
      <c r="Q1407" s="192">
        <f t="shared" si="165"/>
        <v>168818.0300748416</v>
      </c>
      <c r="R1407" s="149">
        <f t="shared" si="161"/>
        <v>2628112.4497991968</v>
      </c>
      <c r="S1407" s="187">
        <v>46301</v>
      </c>
      <c r="T1407" s="149"/>
      <c r="U1407" s="191"/>
      <c r="X1407" s="149">
        <f t="shared" si="162"/>
        <v>6138</v>
      </c>
      <c r="Y1407" s="57">
        <f t="shared" si="163"/>
        <v>-168818.0300748416</v>
      </c>
      <c r="Z1407" s="193">
        <f t="shared" si="164"/>
        <v>-2621974.4497991968</v>
      </c>
    </row>
    <row r="1408" spans="14:26" x14ac:dyDescent="0.2">
      <c r="N1408" s="56">
        <v>1409</v>
      </c>
      <c r="O1408" s="191" t="str">
        <f t="shared" ref="O1408:O1471" si="166">IF(N1408&lt;$K$3,$A$3,IF(AND(N1408&gt;$K$3,N1408&lt;$K$4),$A$4,IF(AND(N1408&gt;$K$4,N1408&lt;$K$5),$A$5,IF(AND(N1408&gt;$K$5,N1408&lt;$K$6),$A$6,IF(AND(N1408&gt;$K$6,N1408&lt;$K$7),$A$7,IF(AND(N1408&gt;$K$7,N1408&lt;$K$8),$A$8,IF(AND(N1408&gt;$K$8,N1408&lt;$K$9),$A$9)))))))</f>
        <v>NL200</v>
      </c>
      <c r="P1408" s="57">
        <f t="shared" si="160"/>
        <v>205.32128514056225</v>
      </c>
      <c r="Q1408" s="192">
        <f t="shared" si="165"/>
        <v>169023.35135998216</v>
      </c>
      <c r="R1408" s="149">
        <f t="shared" si="161"/>
        <v>2629979.0069368384</v>
      </c>
      <c r="S1408" s="187">
        <v>46302</v>
      </c>
      <c r="T1408" s="149"/>
      <c r="U1408" s="191"/>
      <c r="X1408" s="149">
        <f t="shared" si="162"/>
        <v>6138</v>
      </c>
      <c r="Y1408" s="57">
        <f t="shared" si="163"/>
        <v>-169023.35135998216</v>
      </c>
      <c r="Z1408" s="193">
        <f t="shared" si="164"/>
        <v>-2623841.0069368384</v>
      </c>
    </row>
    <row r="1409" spans="14:26" x14ac:dyDescent="0.2">
      <c r="N1409" s="56">
        <v>1410</v>
      </c>
      <c r="O1409" s="191" t="str">
        <f t="shared" si="166"/>
        <v>NL200</v>
      </c>
      <c r="P1409" s="57">
        <f t="shared" ref="P1409:P1472" si="167">VLOOKUP(O1409,$A$3:$L$9,12,0)</f>
        <v>205.32128514056225</v>
      </c>
      <c r="Q1409" s="192">
        <f t="shared" si="165"/>
        <v>169228.67264512272</v>
      </c>
      <c r="R1409" s="149">
        <f t="shared" si="161"/>
        <v>2631845.56407448</v>
      </c>
      <c r="S1409" s="187">
        <v>46303</v>
      </c>
      <c r="T1409" s="149"/>
      <c r="U1409" s="191"/>
      <c r="X1409" s="149">
        <f t="shared" si="162"/>
        <v>6138</v>
      </c>
      <c r="Y1409" s="57">
        <f t="shared" si="163"/>
        <v>-169228.67264512272</v>
      </c>
      <c r="Z1409" s="193">
        <f t="shared" si="164"/>
        <v>-2625707.56407448</v>
      </c>
    </row>
    <row r="1410" spans="14:26" x14ac:dyDescent="0.2">
      <c r="N1410" s="56">
        <v>1411</v>
      </c>
      <c r="O1410" s="191" t="str">
        <f t="shared" si="166"/>
        <v>NL200</v>
      </c>
      <c r="P1410" s="57">
        <f t="shared" si="167"/>
        <v>205.32128514056225</v>
      </c>
      <c r="Q1410" s="192">
        <f t="shared" si="165"/>
        <v>169433.99393026327</v>
      </c>
      <c r="R1410" s="149">
        <f t="shared" ref="R1410:R1473" si="168">$C$25*N1410</f>
        <v>2633712.1212121211</v>
      </c>
      <c r="S1410" s="187">
        <v>46304</v>
      </c>
      <c r="T1410" s="149"/>
      <c r="U1410" s="191"/>
      <c r="X1410" s="149">
        <f t="shared" si="162"/>
        <v>6138</v>
      </c>
      <c r="Y1410" s="57">
        <f t="shared" si="163"/>
        <v>-169433.99393026327</v>
      </c>
      <c r="Z1410" s="193">
        <f t="shared" si="164"/>
        <v>-2627574.1212121211</v>
      </c>
    </row>
    <row r="1411" spans="14:26" x14ac:dyDescent="0.2">
      <c r="N1411" s="56">
        <v>1412</v>
      </c>
      <c r="O1411" s="191" t="str">
        <f t="shared" si="166"/>
        <v>NL200</v>
      </c>
      <c r="P1411" s="57">
        <f t="shared" si="167"/>
        <v>205.32128514056225</v>
      </c>
      <c r="Q1411" s="192">
        <f t="shared" si="165"/>
        <v>169639.31521540383</v>
      </c>
      <c r="R1411" s="149">
        <f t="shared" si="168"/>
        <v>2635578.6783497627</v>
      </c>
      <c r="S1411" s="187">
        <v>46305</v>
      </c>
      <c r="T1411" s="149"/>
      <c r="U1411" s="191"/>
      <c r="X1411" s="149">
        <f t="shared" si="162"/>
        <v>6138</v>
      </c>
      <c r="Y1411" s="57">
        <f t="shared" si="163"/>
        <v>-169639.31521540383</v>
      </c>
      <c r="Z1411" s="193">
        <f t="shared" si="164"/>
        <v>-2629440.6783497627</v>
      </c>
    </row>
    <row r="1412" spans="14:26" x14ac:dyDescent="0.2">
      <c r="N1412" s="56">
        <v>1413</v>
      </c>
      <c r="O1412" s="191" t="str">
        <f t="shared" si="166"/>
        <v>NL200</v>
      </c>
      <c r="P1412" s="57">
        <f t="shared" si="167"/>
        <v>205.32128514056225</v>
      </c>
      <c r="Q1412" s="192">
        <f t="shared" si="165"/>
        <v>169844.63650054438</v>
      </c>
      <c r="R1412" s="149">
        <f t="shared" si="168"/>
        <v>2637445.2354874043</v>
      </c>
      <c r="S1412" s="187">
        <v>46306</v>
      </c>
      <c r="T1412" s="149"/>
      <c r="U1412" s="191"/>
      <c r="X1412" s="149">
        <f t="shared" si="162"/>
        <v>6138</v>
      </c>
      <c r="Y1412" s="57">
        <f t="shared" si="163"/>
        <v>-169844.63650054438</v>
      </c>
      <c r="Z1412" s="193">
        <f t="shared" si="164"/>
        <v>-2631307.2354874043</v>
      </c>
    </row>
    <row r="1413" spans="14:26" x14ac:dyDescent="0.2">
      <c r="N1413" s="56">
        <v>1414</v>
      </c>
      <c r="O1413" s="191" t="str">
        <f t="shared" si="166"/>
        <v>NL200</v>
      </c>
      <c r="P1413" s="57">
        <f t="shared" si="167"/>
        <v>205.32128514056225</v>
      </c>
      <c r="Q1413" s="192">
        <f t="shared" si="165"/>
        <v>170049.95778568494</v>
      </c>
      <c r="R1413" s="149">
        <f t="shared" si="168"/>
        <v>2639311.7926250459</v>
      </c>
      <c r="S1413" s="187">
        <v>46307</v>
      </c>
      <c r="T1413" s="149"/>
      <c r="U1413" s="191"/>
      <c r="X1413" s="149">
        <f t="shared" si="162"/>
        <v>6138</v>
      </c>
      <c r="Y1413" s="57">
        <f t="shared" si="163"/>
        <v>-170049.95778568494</v>
      </c>
      <c r="Z1413" s="193">
        <f t="shared" si="164"/>
        <v>-2633173.7926250459</v>
      </c>
    </row>
    <row r="1414" spans="14:26" x14ac:dyDescent="0.2">
      <c r="N1414" s="56">
        <v>1415</v>
      </c>
      <c r="O1414" s="191" t="str">
        <f t="shared" si="166"/>
        <v>NL200</v>
      </c>
      <c r="P1414" s="57">
        <f t="shared" si="167"/>
        <v>205.32128514056225</v>
      </c>
      <c r="Q1414" s="192">
        <f t="shared" si="165"/>
        <v>170255.27907082549</v>
      </c>
      <c r="R1414" s="149">
        <f t="shared" si="168"/>
        <v>2641178.349762687</v>
      </c>
      <c r="S1414" s="187">
        <v>46308</v>
      </c>
      <c r="T1414" s="149"/>
      <c r="U1414" s="191"/>
      <c r="X1414" s="149">
        <f t="shared" si="162"/>
        <v>6138</v>
      </c>
      <c r="Y1414" s="57">
        <f t="shared" si="163"/>
        <v>-170255.27907082549</v>
      </c>
      <c r="Z1414" s="193">
        <f t="shared" si="164"/>
        <v>-2635040.349762687</v>
      </c>
    </row>
    <row r="1415" spans="14:26" x14ac:dyDescent="0.2">
      <c r="N1415" s="56">
        <v>1416</v>
      </c>
      <c r="O1415" s="191" t="str">
        <f t="shared" si="166"/>
        <v>NL200</v>
      </c>
      <c r="P1415" s="57">
        <f t="shared" si="167"/>
        <v>205.32128514056225</v>
      </c>
      <c r="Q1415" s="192">
        <f t="shared" si="165"/>
        <v>170460.60035596605</v>
      </c>
      <c r="R1415" s="149">
        <f t="shared" si="168"/>
        <v>2643044.9069003286</v>
      </c>
      <c r="S1415" s="187">
        <v>46309</v>
      </c>
      <c r="T1415" s="149"/>
      <c r="U1415" s="191"/>
      <c r="X1415" s="149">
        <f t="shared" si="162"/>
        <v>6138</v>
      </c>
      <c r="Y1415" s="57">
        <f t="shared" si="163"/>
        <v>-170460.60035596605</v>
      </c>
      <c r="Z1415" s="193">
        <f t="shared" si="164"/>
        <v>-2636906.9069003286</v>
      </c>
    </row>
    <row r="1416" spans="14:26" x14ac:dyDescent="0.2">
      <c r="N1416" s="56">
        <v>1417</v>
      </c>
      <c r="O1416" s="191" t="str">
        <f t="shared" si="166"/>
        <v>NL200</v>
      </c>
      <c r="P1416" s="57">
        <f t="shared" si="167"/>
        <v>205.32128514056225</v>
      </c>
      <c r="Q1416" s="192">
        <f t="shared" si="165"/>
        <v>170665.9216411066</v>
      </c>
      <c r="R1416" s="149">
        <f t="shared" si="168"/>
        <v>2644911.4640379702</v>
      </c>
      <c r="S1416" s="187">
        <v>46310</v>
      </c>
      <c r="T1416" s="149"/>
      <c r="U1416" s="191"/>
      <c r="X1416" s="149">
        <f t="shared" si="162"/>
        <v>6138</v>
      </c>
      <c r="Y1416" s="57">
        <f t="shared" si="163"/>
        <v>-170665.9216411066</v>
      </c>
      <c r="Z1416" s="193">
        <f t="shared" si="164"/>
        <v>-2638773.4640379702</v>
      </c>
    </row>
    <row r="1417" spans="14:26" x14ac:dyDescent="0.2">
      <c r="N1417" s="56">
        <v>1418</v>
      </c>
      <c r="O1417" s="191" t="str">
        <f t="shared" si="166"/>
        <v>NL200</v>
      </c>
      <c r="P1417" s="57">
        <f t="shared" si="167"/>
        <v>205.32128514056225</v>
      </c>
      <c r="Q1417" s="192">
        <f t="shared" si="165"/>
        <v>170871.24292624716</v>
      </c>
      <c r="R1417" s="149">
        <f t="shared" si="168"/>
        <v>2646778.0211756118</v>
      </c>
      <c r="S1417" s="187">
        <v>46311</v>
      </c>
      <c r="T1417" s="149"/>
      <c r="U1417" s="191"/>
      <c r="X1417" s="149">
        <f t="shared" si="162"/>
        <v>6138</v>
      </c>
      <c r="Y1417" s="57">
        <f t="shared" si="163"/>
        <v>-170871.24292624716</v>
      </c>
      <c r="Z1417" s="193">
        <f t="shared" si="164"/>
        <v>-2640640.0211756118</v>
      </c>
    </row>
    <row r="1418" spans="14:26" x14ac:dyDescent="0.2">
      <c r="N1418" s="56">
        <v>1419</v>
      </c>
      <c r="O1418" s="191" t="str">
        <f t="shared" si="166"/>
        <v>NL200</v>
      </c>
      <c r="P1418" s="57">
        <f t="shared" si="167"/>
        <v>205.32128514056225</v>
      </c>
      <c r="Q1418" s="192">
        <f t="shared" si="165"/>
        <v>171076.56421138771</v>
      </c>
      <c r="R1418" s="149">
        <f t="shared" si="168"/>
        <v>2648644.5783132529</v>
      </c>
      <c r="S1418" s="187">
        <v>46312</v>
      </c>
      <c r="T1418" s="149"/>
      <c r="U1418" s="191"/>
      <c r="X1418" s="149">
        <f t="shared" si="162"/>
        <v>6138</v>
      </c>
      <c r="Y1418" s="57">
        <f t="shared" si="163"/>
        <v>-171076.56421138771</v>
      </c>
      <c r="Z1418" s="193">
        <f t="shared" si="164"/>
        <v>-2642506.5783132529</v>
      </c>
    </row>
    <row r="1419" spans="14:26" x14ac:dyDescent="0.2">
      <c r="N1419" s="56">
        <v>1420</v>
      </c>
      <c r="O1419" s="191" t="str">
        <f t="shared" si="166"/>
        <v>NL200</v>
      </c>
      <c r="P1419" s="57">
        <f t="shared" si="167"/>
        <v>205.32128514056225</v>
      </c>
      <c r="Q1419" s="192">
        <f t="shared" si="165"/>
        <v>171281.88549652827</v>
      </c>
      <c r="R1419" s="149">
        <f t="shared" si="168"/>
        <v>2650511.1354508945</v>
      </c>
      <c r="S1419" s="187">
        <v>46313</v>
      </c>
      <c r="T1419" s="149"/>
      <c r="U1419" s="191"/>
      <c r="X1419" s="149">
        <f t="shared" ref="X1419:X1482" si="169">X1418+W1419</f>
        <v>6138</v>
      </c>
      <c r="Y1419" s="57">
        <f t="shared" ref="Y1419:Y1482" si="170">V1419-Q1419</f>
        <v>-171281.88549652827</v>
      </c>
      <c r="Z1419" s="193">
        <f t="shared" ref="Z1419:Z1482" si="171">X1419-R1419</f>
        <v>-2644373.1354508945</v>
      </c>
    </row>
    <row r="1420" spans="14:26" x14ac:dyDescent="0.2">
      <c r="N1420" s="56">
        <v>1421</v>
      </c>
      <c r="O1420" s="191" t="str">
        <f t="shared" si="166"/>
        <v>NL200</v>
      </c>
      <c r="P1420" s="57">
        <f t="shared" si="167"/>
        <v>205.32128514056225</v>
      </c>
      <c r="Q1420" s="192">
        <f t="shared" si="165"/>
        <v>171487.20678166882</v>
      </c>
      <c r="R1420" s="149">
        <f t="shared" si="168"/>
        <v>2652377.6925885361</v>
      </c>
      <c r="S1420" s="187">
        <v>46314</v>
      </c>
      <c r="T1420" s="149"/>
      <c r="U1420" s="191"/>
      <c r="X1420" s="149">
        <f t="shared" si="169"/>
        <v>6138</v>
      </c>
      <c r="Y1420" s="57">
        <f t="shared" si="170"/>
        <v>-171487.20678166882</v>
      </c>
      <c r="Z1420" s="193">
        <f t="shared" si="171"/>
        <v>-2646239.6925885361</v>
      </c>
    </row>
    <row r="1421" spans="14:26" x14ac:dyDescent="0.2">
      <c r="N1421" s="56">
        <v>1422</v>
      </c>
      <c r="O1421" s="191" t="str">
        <f t="shared" si="166"/>
        <v>NL200</v>
      </c>
      <c r="P1421" s="57">
        <f t="shared" si="167"/>
        <v>205.32128514056225</v>
      </c>
      <c r="Q1421" s="192">
        <f t="shared" si="165"/>
        <v>171692.52806680938</v>
      </c>
      <c r="R1421" s="149">
        <f t="shared" si="168"/>
        <v>2654244.2497261777</v>
      </c>
      <c r="S1421" s="187">
        <v>46315</v>
      </c>
      <c r="T1421" s="149"/>
      <c r="U1421" s="191"/>
      <c r="X1421" s="149">
        <f t="shared" si="169"/>
        <v>6138</v>
      </c>
      <c r="Y1421" s="57">
        <f t="shared" si="170"/>
        <v>-171692.52806680938</v>
      </c>
      <c r="Z1421" s="193">
        <f t="shared" si="171"/>
        <v>-2648106.2497261777</v>
      </c>
    </row>
    <row r="1422" spans="14:26" x14ac:dyDescent="0.2">
      <c r="N1422" s="56">
        <v>1423</v>
      </c>
      <c r="O1422" s="191" t="str">
        <f t="shared" si="166"/>
        <v>NL200</v>
      </c>
      <c r="P1422" s="57">
        <f t="shared" si="167"/>
        <v>205.32128514056225</v>
      </c>
      <c r="Q1422" s="192">
        <f t="shared" si="165"/>
        <v>171897.84935194993</v>
      </c>
      <c r="R1422" s="149">
        <f t="shared" si="168"/>
        <v>2656110.8068638188</v>
      </c>
      <c r="S1422" s="187">
        <v>46316</v>
      </c>
      <c r="T1422" s="149"/>
      <c r="U1422" s="191"/>
      <c r="X1422" s="149">
        <f t="shared" si="169"/>
        <v>6138</v>
      </c>
      <c r="Y1422" s="57">
        <f t="shared" si="170"/>
        <v>-171897.84935194993</v>
      </c>
      <c r="Z1422" s="193">
        <f t="shared" si="171"/>
        <v>-2649972.8068638188</v>
      </c>
    </row>
    <row r="1423" spans="14:26" x14ac:dyDescent="0.2">
      <c r="N1423" s="56">
        <v>1424</v>
      </c>
      <c r="O1423" s="191" t="str">
        <f t="shared" si="166"/>
        <v>NL200</v>
      </c>
      <c r="P1423" s="57">
        <f t="shared" si="167"/>
        <v>205.32128514056225</v>
      </c>
      <c r="Q1423" s="192">
        <f t="shared" si="165"/>
        <v>172103.17063709049</v>
      </c>
      <c r="R1423" s="149">
        <f t="shared" si="168"/>
        <v>2657977.3640014604</v>
      </c>
      <c r="S1423" s="187">
        <v>46317</v>
      </c>
      <c r="T1423" s="149"/>
      <c r="U1423" s="191"/>
      <c r="X1423" s="149">
        <f t="shared" si="169"/>
        <v>6138</v>
      </c>
      <c r="Y1423" s="57">
        <f t="shared" si="170"/>
        <v>-172103.17063709049</v>
      </c>
      <c r="Z1423" s="193">
        <f t="shared" si="171"/>
        <v>-2651839.3640014604</v>
      </c>
    </row>
    <row r="1424" spans="14:26" x14ac:dyDescent="0.2">
      <c r="N1424" s="56">
        <v>1425</v>
      </c>
      <c r="O1424" s="191" t="str">
        <f t="shared" si="166"/>
        <v>NL200</v>
      </c>
      <c r="P1424" s="57">
        <f t="shared" si="167"/>
        <v>205.32128514056225</v>
      </c>
      <c r="Q1424" s="192">
        <f t="shared" si="165"/>
        <v>172308.49192223104</v>
      </c>
      <c r="R1424" s="149">
        <f t="shared" si="168"/>
        <v>2659843.921139102</v>
      </c>
      <c r="S1424" s="187">
        <v>46318</v>
      </c>
      <c r="T1424" s="149"/>
      <c r="U1424" s="191"/>
      <c r="X1424" s="149">
        <f t="shared" si="169"/>
        <v>6138</v>
      </c>
      <c r="Y1424" s="57">
        <f t="shared" si="170"/>
        <v>-172308.49192223104</v>
      </c>
      <c r="Z1424" s="193">
        <f t="shared" si="171"/>
        <v>-2653705.921139102</v>
      </c>
    </row>
    <row r="1425" spans="14:26" x14ac:dyDescent="0.2">
      <c r="N1425" s="56">
        <v>1426</v>
      </c>
      <c r="O1425" s="191" t="str">
        <f t="shared" si="166"/>
        <v>NL200</v>
      </c>
      <c r="P1425" s="57">
        <f t="shared" si="167"/>
        <v>205.32128514056225</v>
      </c>
      <c r="Q1425" s="192">
        <f t="shared" si="165"/>
        <v>172513.8132073716</v>
      </c>
      <c r="R1425" s="149">
        <f t="shared" si="168"/>
        <v>2661710.4782767436</v>
      </c>
      <c r="S1425" s="187">
        <v>46319</v>
      </c>
      <c r="T1425" s="149"/>
      <c r="U1425" s="191"/>
      <c r="X1425" s="149">
        <f t="shared" si="169"/>
        <v>6138</v>
      </c>
      <c r="Y1425" s="57">
        <f t="shared" si="170"/>
        <v>-172513.8132073716</v>
      </c>
      <c r="Z1425" s="193">
        <f t="shared" si="171"/>
        <v>-2655572.4782767436</v>
      </c>
    </row>
    <row r="1426" spans="14:26" x14ac:dyDescent="0.2">
      <c r="N1426" s="56">
        <v>1427</v>
      </c>
      <c r="O1426" s="191" t="str">
        <f t="shared" si="166"/>
        <v>NL200</v>
      </c>
      <c r="P1426" s="57">
        <f t="shared" si="167"/>
        <v>205.32128514056225</v>
      </c>
      <c r="Q1426" s="192">
        <f t="shared" si="165"/>
        <v>172719.13449251215</v>
      </c>
      <c r="R1426" s="149">
        <f t="shared" si="168"/>
        <v>2663577.0354143847</v>
      </c>
      <c r="S1426" s="187">
        <v>46320</v>
      </c>
      <c r="T1426" s="149"/>
      <c r="U1426" s="191"/>
      <c r="X1426" s="149">
        <f t="shared" si="169"/>
        <v>6138</v>
      </c>
      <c r="Y1426" s="57">
        <f t="shared" si="170"/>
        <v>-172719.13449251215</v>
      </c>
      <c r="Z1426" s="193">
        <f t="shared" si="171"/>
        <v>-2657439.0354143847</v>
      </c>
    </row>
    <row r="1427" spans="14:26" x14ac:dyDescent="0.2">
      <c r="N1427" s="56">
        <v>1428</v>
      </c>
      <c r="O1427" s="191" t="str">
        <f t="shared" si="166"/>
        <v>NL200</v>
      </c>
      <c r="P1427" s="57">
        <f t="shared" si="167"/>
        <v>205.32128514056225</v>
      </c>
      <c r="Q1427" s="192">
        <f t="shared" ref="Q1427:Q1490" si="172">Q1426+P1427</f>
        <v>172924.45577765271</v>
      </c>
      <c r="R1427" s="149">
        <f t="shared" si="168"/>
        <v>2665443.5925520263</v>
      </c>
      <c r="S1427" s="187">
        <v>46321</v>
      </c>
      <c r="T1427" s="149"/>
      <c r="U1427" s="191"/>
      <c r="X1427" s="149">
        <f t="shared" si="169"/>
        <v>6138</v>
      </c>
      <c r="Y1427" s="57">
        <f t="shared" si="170"/>
        <v>-172924.45577765271</v>
      </c>
      <c r="Z1427" s="193">
        <f t="shared" si="171"/>
        <v>-2659305.5925520263</v>
      </c>
    </row>
    <row r="1428" spans="14:26" x14ac:dyDescent="0.2">
      <c r="N1428" s="56">
        <v>1429</v>
      </c>
      <c r="O1428" s="191" t="str">
        <f t="shared" si="166"/>
        <v>NL200</v>
      </c>
      <c r="P1428" s="57">
        <f t="shared" si="167"/>
        <v>205.32128514056225</v>
      </c>
      <c r="Q1428" s="192">
        <f t="shared" si="172"/>
        <v>173129.77706279326</v>
      </c>
      <c r="R1428" s="149">
        <f t="shared" si="168"/>
        <v>2667310.1496896679</v>
      </c>
      <c r="S1428" s="187">
        <v>46322</v>
      </c>
      <c r="T1428" s="149"/>
      <c r="U1428" s="191"/>
      <c r="X1428" s="149">
        <f t="shared" si="169"/>
        <v>6138</v>
      </c>
      <c r="Y1428" s="57">
        <f t="shared" si="170"/>
        <v>-173129.77706279326</v>
      </c>
      <c r="Z1428" s="193">
        <f t="shared" si="171"/>
        <v>-2661172.1496896679</v>
      </c>
    </row>
    <row r="1429" spans="14:26" x14ac:dyDescent="0.2">
      <c r="N1429" s="56">
        <v>1430</v>
      </c>
      <c r="O1429" s="191" t="str">
        <f t="shared" si="166"/>
        <v>NL200</v>
      </c>
      <c r="P1429" s="57">
        <f t="shared" si="167"/>
        <v>205.32128514056225</v>
      </c>
      <c r="Q1429" s="192">
        <f t="shared" si="172"/>
        <v>173335.09834793382</v>
      </c>
      <c r="R1429" s="149">
        <f t="shared" si="168"/>
        <v>2669176.7068273094</v>
      </c>
      <c r="S1429" s="187">
        <v>46323</v>
      </c>
      <c r="T1429" s="149"/>
      <c r="U1429" s="191"/>
      <c r="X1429" s="149">
        <f t="shared" si="169"/>
        <v>6138</v>
      </c>
      <c r="Y1429" s="57">
        <f t="shared" si="170"/>
        <v>-173335.09834793382</v>
      </c>
      <c r="Z1429" s="193">
        <f t="shared" si="171"/>
        <v>-2663038.7068273094</v>
      </c>
    </row>
    <row r="1430" spans="14:26" x14ac:dyDescent="0.2">
      <c r="N1430" s="56">
        <v>1431</v>
      </c>
      <c r="O1430" s="191" t="str">
        <f t="shared" si="166"/>
        <v>NL200</v>
      </c>
      <c r="P1430" s="57">
        <f t="shared" si="167"/>
        <v>205.32128514056225</v>
      </c>
      <c r="Q1430" s="192">
        <f t="shared" si="172"/>
        <v>173540.41963307437</v>
      </c>
      <c r="R1430" s="149">
        <f t="shared" si="168"/>
        <v>2671043.2639649506</v>
      </c>
      <c r="S1430" s="187">
        <v>46324</v>
      </c>
      <c r="T1430" s="149"/>
      <c r="U1430" s="191"/>
      <c r="X1430" s="149">
        <f t="shared" si="169"/>
        <v>6138</v>
      </c>
      <c r="Y1430" s="57">
        <f t="shared" si="170"/>
        <v>-173540.41963307437</v>
      </c>
      <c r="Z1430" s="193">
        <f t="shared" si="171"/>
        <v>-2664905.2639649506</v>
      </c>
    </row>
    <row r="1431" spans="14:26" x14ac:dyDescent="0.2">
      <c r="N1431" s="56">
        <v>1432</v>
      </c>
      <c r="O1431" s="191" t="str">
        <f t="shared" si="166"/>
        <v>NL200</v>
      </c>
      <c r="P1431" s="57">
        <f t="shared" si="167"/>
        <v>205.32128514056225</v>
      </c>
      <c r="Q1431" s="192">
        <f t="shared" si="172"/>
        <v>173745.74091821493</v>
      </c>
      <c r="R1431" s="149">
        <f t="shared" si="168"/>
        <v>2672909.8211025922</v>
      </c>
      <c r="S1431" s="187">
        <v>46325</v>
      </c>
      <c r="T1431" s="149"/>
      <c r="U1431" s="191"/>
      <c r="X1431" s="149">
        <f t="shared" si="169"/>
        <v>6138</v>
      </c>
      <c r="Y1431" s="57">
        <f t="shared" si="170"/>
        <v>-173745.74091821493</v>
      </c>
      <c r="Z1431" s="193">
        <f t="shared" si="171"/>
        <v>-2666771.8211025922</v>
      </c>
    </row>
    <row r="1432" spans="14:26" x14ac:dyDescent="0.2">
      <c r="N1432" s="56">
        <v>1433</v>
      </c>
      <c r="O1432" s="191" t="str">
        <f t="shared" si="166"/>
        <v>NL200</v>
      </c>
      <c r="P1432" s="57">
        <f t="shared" si="167"/>
        <v>205.32128514056225</v>
      </c>
      <c r="Q1432" s="192">
        <f t="shared" si="172"/>
        <v>173951.06220335548</v>
      </c>
      <c r="R1432" s="149">
        <f t="shared" si="168"/>
        <v>2674776.3782402338</v>
      </c>
      <c r="S1432" s="187">
        <v>46326</v>
      </c>
      <c r="T1432" s="149"/>
      <c r="U1432" s="191"/>
      <c r="X1432" s="149">
        <f t="shared" si="169"/>
        <v>6138</v>
      </c>
      <c r="Y1432" s="57">
        <f t="shared" si="170"/>
        <v>-173951.06220335548</v>
      </c>
      <c r="Z1432" s="193">
        <f t="shared" si="171"/>
        <v>-2668638.3782402338</v>
      </c>
    </row>
    <row r="1433" spans="14:26" x14ac:dyDescent="0.2">
      <c r="N1433" s="56">
        <v>1434</v>
      </c>
      <c r="O1433" s="191" t="str">
        <f t="shared" si="166"/>
        <v>NL200</v>
      </c>
      <c r="P1433" s="57">
        <f t="shared" si="167"/>
        <v>205.32128514056225</v>
      </c>
      <c r="Q1433" s="192">
        <f t="shared" si="172"/>
        <v>174156.38348849604</v>
      </c>
      <c r="R1433" s="149">
        <f t="shared" si="168"/>
        <v>2676642.9353778753</v>
      </c>
      <c r="S1433" s="187">
        <v>46327</v>
      </c>
      <c r="T1433" s="149"/>
      <c r="U1433" s="191"/>
      <c r="X1433" s="149">
        <f t="shared" si="169"/>
        <v>6138</v>
      </c>
      <c r="Y1433" s="57">
        <f t="shared" si="170"/>
        <v>-174156.38348849604</v>
      </c>
      <c r="Z1433" s="193">
        <f t="shared" si="171"/>
        <v>-2670504.9353778753</v>
      </c>
    </row>
    <row r="1434" spans="14:26" x14ac:dyDescent="0.2">
      <c r="N1434" s="56">
        <v>1435</v>
      </c>
      <c r="O1434" s="191" t="str">
        <f t="shared" si="166"/>
        <v>NL200</v>
      </c>
      <c r="P1434" s="57">
        <f t="shared" si="167"/>
        <v>205.32128514056225</v>
      </c>
      <c r="Q1434" s="192">
        <f t="shared" si="172"/>
        <v>174361.70477363659</v>
      </c>
      <c r="R1434" s="149">
        <f t="shared" si="168"/>
        <v>2678509.4925155165</v>
      </c>
      <c r="S1434" s="187">
        <v>46328</v>
      </c>
      <c r="T1434" s="149"/>
      <c r="U1434" s="191"/>
      <c r="X1434" s="149">
        <f t="shared" si="169"/>
        <v>6138</v>
      </c>
      <c r="Y1434" s="57">
        <f t="shared" si="170"/>
        <v>-174361.70477363659</v>
      </c>
      <c r="Z1434" s="193">
        <f t="shared" si="171"/>
        <v>-2672371.4925155165</v>
      </c>
    </row>
    <row r="1435" spans="14:26" x14ac:dyDescent="0.2">
      <c r="N1435" s="56">
        <v>1436</v>
      </c>
      <c r="O1435" s="191" t="str">
        <f t="shared" si="166"/>
        <v>NL200</v>
      </c>
      <c r="P1435" s="57">
        <f t="shared" si="167"/>
        <v>205.32128514056225</v>
      </c>
      <c r="Q1435" s="192">
        <f t="shared" si="172"/>
        <v>174567.02605877715</v>
      </c>
      <c r="R1435" s="149">
        <f t="shared" si="168"/>
        <v>2680376.0496531581</v>
      </c>
      <c r="S1435" s="187">
        <v>46329</v>
      </c>
      <c r="T1435" s="149"/>
      <c r="U1435" s="191"/>
      <c r="X1435" s="149">
        <f t="shared" si="169"/>
        <v>6138</v>
      </c>
      <c r="Y1435" s="57">
        <f t="shared" si="170"/>
        <v>-174567.02605877715</v>
      </c>
      <c r="Z1435" s="193">
        <f t="shared" si="171"/>
        <v>-2674238.0496531581</v>
      </c>
    </row>
    <row r="1436" spans="14:26" x14ac:dyDescent="0.2">
      <c r="N1436" s="56">
        <v>1437</v>
      </c>
      <c r="O1436" s="191" t="str">
        <f t="shared" si="166"/>
        <v>NL200</v>
      </c>
      <c r="P1436" s="57">
        <f t="shared" si="167"/>
        <v>205.32128514056225</v>
      </c>
      <c r="Q1436" s="192">
        <f t="shared" si="172"/>
        <v>174772.3473439177</v>
      </c>
      <c r="R1436" s="149">
        <f t="shared" si="168"/>
        <v>2682242.6067907996</v>
      </c>
      <c r="S1436" s="187">
        <v>46330</v>
      </c>
      <c r="T1436" s="149"/>
      <c r="U1436" s="191"/>
      <c r="X1436" s="149">
        <f t="shared" si="169"/>
        <v>6138</v>
      </c>
      <c r="Y1436" s="57">
        <f t="shared" si="170"/>
        <v>-174772.3473439177</v>
      </c>
      <c r="Z1436" s="193">
        <f t="shared" si="171"/>
        <v>-2676104.6067907996</v>
      </c>
    </row>
    <row r="1437" spans="14:26" x14ac:dyDescent="0.2">
      <c r="N1437" s="56">
        <v>1438</v>
      </c>
      <c r="O1437" s="191" t="str">
        <f t="shared" si="166"/>
        <v>NL200</v>
      </c>
      <c r="P1437" s="57">
        <f t="shared" si="167"/>
        <v>205.32128514056225</v>
      </c>
      <c r="Q1437" s="192">
        <f t="shared" si="172"/>
        <v>174977.66862905826</v>
      </c>
      <c r="R1437" s="149">
        <f t="shared" si="168"/>
        <v>2684109.1639284412</v>
      </c>
      <c r="S1437" s="187">
        <v>46331</v>
      </c>
      <c r="T1437" s="149"/>
      <c r="U1437" s="191"/>
      <c r="X1437" s="149">
        <f t="shared" si="169"/>
        <v>6138</v>
      </c>
      <c r="Y1437" s="57">
        <f t="shared" si="170"/>
        <v>-174977.66862905826</v>
      </c>
      <c r="Z1437" s="193">
        <f t="shared" si="171"/>
        <v>-2677971.1639284412</v>
      </c>
    </row>
    <row r="1438" spans="14:26" x14ac:dyDescent="0.2">
      <c r="N1438" s="56">
        <v>1439</v>
      </c>
      <c r="O1438" s="191" t="str">
        <f t="shared" si="166"/>
        <v>NL200</v>
      </c>
      <c r="P1438" s="57">
        <f t="shared" si="167"/>
        <v>205.32128514056225</v>
      </c>
      <c r="Q1438" s="192">
        <f t="shared" si="172"/>
        <v>175182.98991419881</v>
      </c>
      <c r="R1438" s="149">
        <f t="shared" si="168"/>
        <v>2685975.7210660824</v>
      </c>
      <c r="S1438" s="187">
        <v>46332</v>
      </c>
      <c r="T1438" s="149"/>
      <c r="U1438" s="191"/>
      <c r="X1438" s="149">
        <f t="shared" si="169"/>
        <v>6138</v>
      </c>
      <c r="Y1438" s="57">
        <f t="shared" si="170"/>
        <v>-175182.98991419881</v>
      </c>
      <c r="Z1438" s="193">
        <f t="shared" si="171"/>
        <v>-2679837.7210660824</v>
      </c>
    </row>
    <row r="1439" spans="14:26" x14ac:dyDescent="0.2">
      <c r="N1439" s="56">
        <v>1440</v>
      </c>
      <c r="O1439" s="191" t="str">
        <f t="shared" si="166"/>
        <v>NL200</v>
      </c>
      <c r="P1439" s="57">
        <f t="shared" si="167"/>
        <v>205.32128514056225</v>
      </c>
      <c r="Q1439" s="192">
        <f t="shared" si="172"/>
        <v>175388.31119933937</v>
      </c>
      <c r="R1439" s="149">
        <f t="shared" si="168"/>
        <v>2687842.278203724</v>
      </c>
      <c r="S1439" s="187">
        <v>46333</v>
      </c>
      <c r="T1439" s="149"/>
      <c r="U1439" s="191"/>
      <c r="X1439" s="149">
        <f t="shared" si="169"/>
        <v>6138</v>
      </c>
      <c r="Y1439" s="57">
        <f t="shared" si="170"/>
        <v>-175388.31119933937</v>
      </c>
      <c r="Z1439" s="193">
        <f t="shared" si="171"/>
        <v>-2681704.278203724</v>
      </c>
    </row>
    <row r="1440" spans="14:26" x14ac:dyDescent="0.2">
      <c r="N1440" s="56">
        <v>1441</v>
      </c>
      <c r="O1440" s="191" t="str">
        <f t="shared" si="166"/>
        <v>NL200</v>
      </c>
      <c r="P1440" s="57">
        <f t="shared" si="167"/>
        <v>205.32128514056225</v>
      </c>
      <c r="Q1440" s="192">
        <f t="shared" si="172"/>
        <v>175593.63248447992</v>
      </c>
      <c r="R1440" s="149">
        <f t="shared" si="168"/>
        <v>2689708.8353413655</v>
      </c>
      <c r="S1440" s="187">
        <v>46334</v>
      </c>
      <c r="T1440" s="149"/>
      <c r="U1440" s="191"/>
      <c r="X1440" s="149">
        <f t="shared" si="169"/>
        <v>6138</v>
      </c>
      <c r="Y1440" s="57">
        <f t="shared" si="170"/>
        <v>-175593.63248447992</v>
      </c>
      <c r="Z1440" s="193">
        <f t="shared" si="171"/>
        <v>-2683570.8353413655</v>
      </c>
    </row>
    <row r="1441" spans="14:26" x14ac:dyDescent="0.2">
      <c r="N1441" s="56">
        <v>1442</v>
      </c>
      <c r="O1441" s="191" t="str">
        <f t="shared" si="166"/>
        <v>NL200</v>
      </c>
      <c r="P1441" s="57">
        <f t="shared" si="167"/>
        <v>205.32128514056225</v>
      </c>
      <c r="Q1441" s="192">
        <f t="shared" si="172"/>
        <v>175798.95376962048</v>
      </c>
      <c r="R1441" s="149">
        <f t="shared" si="168"/>
        <v>2691575.3924790071</v>
      </c>
      <c r="S1441" s="187">
        <v>46335</v>
      </c>
      <c r="T1441" s="149"/>
      <c r="U1441" s="191"/>
      <c r="X1441" s="149">
        <f t="shared" si="169"/>
        <v>6138</v>
      </c>
      <c r="Y1441" s="57">
        <f t="shared" si="170"/>
        <v>-175798.95376962048</v>
      </c>
      <c r="Z1441" s="193">
        <f t="shared" si="171"/>
        <v>-2685437.3924790071</v>
      </c>
    </row>
    <row r="1442" spans="14:26" x14ac:dyDescent="0.2">
      <c r="N1442" s="56">
        <v>1443</v>
      </c>
      <c r="O1442" s="191" t="str">
        <f t="shared" si="166"/>
        <v>NL200</v>
      </c>
      <c r="P1442" s="57">
        <f t="shared" si="167"/>
        <v>205.32128514056225</v>
      </c>
      <c r="Q1442" s="192">
        <f t="shared" si="172"/>
        <v>176004.27505476103</v>
      </c>
      <c r="R1442" s="149">
        <f t="shared" si="168"/>
        <v>2693441.9496166483</v>
      </c>
      <c r="S1442" s="187">
        <v>46336</v>
      </c>
      <c r="T1442" s="149"/>
      <c r="U1442" s="191"/>
      <c r="X1442" s="149">
        <f t="shared" si="169"/>
        <v>6138</v>
      </c>
      <c r="Y1442" s="57">
        <f t="shared" si="170"/>
        <v>-176004.27505476103</v>
      </c>
      <c r="Z1442" s="193">
        <f t="shared" si="171"/>
        <v>-2687303.9496166483</v>
      </c>
    </row>
    <row r="1443" spans="14:26" x14ac:dyDescent="0.2">
      <c r="N1443" s="56">
        <v>1444</v>
      </c>
      <c r="O1443" s="191" t="str">
        <f t="shared" si="166"/>
        <v>NL200</v>
      </c>
      <c r="P1443" s="57">
        <f t="shared" si="167"/>
        <v>205.32128514056225</v>
      </c>
      <c r="Q1443" s="192">
        <f t="shared" si="172"/>
        <v>176209.59633990159</v>
      </c>
      <c r="R1443" s="149">
        <f t="shared" si="168"/>
        <v>2695308.5067542898</v>
      </c>
      <c r="S1443" s="187">
        <v>46337</v>
      </c>
      <c r="T1443" s="149"/>
      <c r="U1443" s="191"/>
      <c r="X1443" s="149">
        <f t="shared" si="169"/>
        <v>6138</v>
      </c>
      <c r="Y1443" s="57">
        <f t="shared" si="170"/>
        <v>-176209.59633990159</v>
      </c>
      <c r="Z1443" s="193">
        <f t="shared" si="171"/>
        <v>-2689170.5067542898</v>
      </c>
    </row>
    <row r="1444" spans="14:26" x14ac:dyDescent="0.2">
      <c r="N1444" s="56">
        <v>1445</v>
      </c>
      <c r="O1444" s="191" t="str">
        <f t="shared" si="166"/>
        <v>NL200</v>
      </c>
      <c r="P1444" s="57">
        <f t="shared" si="167"/>
        <v>205.32128514056225</v>
      </c>
      <c r="Q1444" s="192">
        <f t="shared" si="172"/>
        <v>176414.91762504214</v>
      </c>
      <c r="R1444" s="149">
        <f t="shared" si="168"/>
        <v>2697175.0638919314</v>
      </c>
      <c r="S1444" s="187">
        <v>46338</v>
      </c>
      <c r="T1444" s="149"/>
      <c r="U1444" s="191"/>
      <c r="X1444" s="149">
        <f t="shared" si="169"/>
        <v>6138</v>
      </c>
      <c r="Y1444" s="57">
        <f t="shared" si="170"/>
        <v>-176414.91762504214</v>
      </c>
      <c r="Z1444" s="193">
        <f t="shared" si="171"/>
        <v>-2691037.0638919314</v>
      </c>
    </row>
    <row r="1445" spans="14:26" x14ac:dyDescent="0.2">
      <c r="N1445" s="56">
        <v>1446</v>
      </c>
      <c r="O1445" s="191" t="str">
        <f t="shared" si="166"/>
        <v>NL200</v>
      </c>
      <c r="P1445" s="57">
        <f t="shared" si="167"/>
        <v>205.32128514056225</v>
      </c>
      <c r="Q1445" s="192">
        <f t="shared" si="172"/>
        <v>176620.2389101827</v>
      </c>
      <c r="R1445" s="149">
        <f t="shared" si="168"/>
        <v>2699041.621029573</v>
      </c>
      <c r="S1445" s="187">
        <v>46339</v>
      </c>
      <c r="T1445" s="149"/>
      <c r="U1445" s="191"/>
      <c r="X1445" s="149">
        <f t="shared" si="169"/>
        <v>6138</v>
      </c>
      <c r="Y1445" s="57">
        <f t="shared" si="170"/>
        <v>-176620.2389101827</v>
      </c>
      <c r="Z1445" s="193">
        <f t="shared" si="171"/>
        <v>-2692903.621029573</v>
      </c>
    </row>
    <row r="1446" spans="14:26" x14ac:dyDescent="0.2">
      <c r="N1446" s="56">
        <v>1447</v>
      </c>
      <c r="O1446" s="191" t="str">
        <f t="shared" si="166"/>
        <v>NL200</v>
      </c>
      <c r="P1446" s="57">
        <f t="shared" si="167"/>
        <v>205.32128514056225</v>
      </c>
      <c r="Q1446" s="192">
        <f t="shared" si="172"/>
        <v>176825.56019532325</v>
      </c>
      <c r="R1446" s="149">
        <f t="shared" si="168"/>
        <v>2700908.1781672142</v>
      </c>
      <c r="S1446" s="187">
        <v>46340</v>
      </c>
      <c r="T1446" s="149"/>
      <c r="U1446" s="191"/>
      <c r="X1446" s="149">
        <f t="shared" si="169"/>
        <v>6138</v>
      </c>
      <c r="Y1446" s="57">
        <f t="shared" si="170"/>
        <v>-176825.56019532325</v>
      </c>
      <c r="Z1446" s="193">
        <f t="shared" si="171"/>
        <v>-2694770.1781672142</v>
      </c>
    </row>
    <row r="1447" spans="14:26" x14ac:dyDescent="0.2">
      <c r="N1447" s="56">
        <v>1448</v>
      </c>
      <c r="O1447" s="191" t="str">
        <f t="shared" si="166"/>
        <v>NL200</v>
      </c>
      <c r="P1447" s="57">
        <f t="shared" si="167"/>
        <v>205.32128514056225</v>
      </c>
      <c r="Q1447" s="192">
        <f t="shared" si="172"/>
        <v>177030.88148046381</v>
      </c>
      <c r="R1447" s="149">
        <f t="shared" si="168"/>
        <v>2702774.7353048557</v>
      </c>
      <c r="S1447" s="187">
        <v>46341</v>
      </c>
      <c r="T1447" s="149"/>
      <c r="U1447" s="191"/>
      <c r="X1447" s="149">
        <f t="shared" si="169"/>
        <v>6138</v>
      </c>
      <c r="Y1447" s="57">
        <f t="shared" si="170"/>
        <v>-177030.88148046381</v>
      </c>
      <c r="Z1447" s="193">
        <f t="shared" si="171"/>
        <v>-2696636.7353048557</v>
      </c>
    </row>
    <row r="1448" spans="14:26" x14ac:dyDescent="0.2">
      <c r="N1448" s="56">
        <v>1449</v>
      </c>
      <c r="O1448" s="191" t="str">
        <f t="shared" si="166"/>
        <v>NL200</v>
      </c>
      <c r="P1448" s="57">
        <f t="shared" si="167"/>
        <v>205.32128514056225</v>
      </c>
      <c r="Q1448" s="192">
        <f t="shared" si="172"/>
        <v>177236.20276560436</v>
      </c>
      <c r="R1448" s="149">
        <f t="shared" si="168"/>
        <v>2704641.2924424973</v>
      </c>
      <c r="S1448" s="187">
        <v>46342</v>
      </c>
      <c r="T1448" s="149"/>
      <c r="U1448" s="191"/>
      <c r="X1448" s="149">
        <f t="shared" si="169"/>
        <v>6138</v>
      </c>
      <c r="Y1448" s="57">
        <f t="shared" si="170"/>
        <v>-177236.20276560436</v>
      </c>
      <c r="Z1448" s="193">
        <f t="shared" si="171"/>
        <v>-2698503.2924424973</v>
      </c>
    </row>
    <row r="1449" spans="14:26" x14ac:dyDescent="0.2">
      <c r="N1449" s="56">
        <v>1450</v>
      </c>
      <c r="O1449" s="191" t="str">
        <f t="shared" si="166"/>
        <v>NL200</v>
      </c>
      <c r="P1449" s="57">
        <f t="shared" si="167"/>
        <v>205.32128514056225</v>
      </c>
      <c r="Q1449" s="192">
        <f t="shared" si="172"/>
        <v>177441.52405074492</v>
      </c>
      <c r="R1449" s="149">
        <f t="shared" si="168"/>
        <v>2706507.8495801389</v>
      </c>
      <c r="S1449" s="187">
        <v>46343</v>
      </c>
      <c r="T1449" s="149"/>
      <c r="U1449" s="191"/>
      <c r="X1449" s="149">
        <f t="shared" si="169"/>
        <v>6138</v>
      </c>
      <c r="Y1449" s="57">
        <f t="shared" si="170"/>
        <v>-177441.52405074492</v>
      </c>
      <c r="Z1449" s="193">
        <f t="shared" si="171"/>
        <v>-2700369.8495801389</v>
      </c>
    </row>
    <row r="1450" spans="14:26" x14ac:dyDescent="0.2">
      <c r="N1450" s="56">
        <v>1451</v>
      </c>
      <c r="O1450" s="191" t="str">
        <f t="shared" si="166"/>
        <v>NL200</v>
      </c>
      <c r="P1450" s="57">
        <f t="shared" si="167"/>
        <v>205.32128514056225</v>
      </c>
      <c r="Q1450" s="192">
        <f t="shared" si="172"/>
        <v>177646.84533588547</v>
      </c>
      <c r="R1450" s="149">
        <f t="shared" si="168"/>
        <v>2708374.4067177805</v>
      </c>
      <c r="S1450" s="187">
        <v>46344</v>
      </c>
      <c r="T1450" s="149"/>
      <c r="U1450" s="191"/>
      <c r="X1450" s="149">
        <f t="shared" si="169"/>
        <v>6138</v>
      </c>
      <c r="Y1450" s="57">
        <f t="shared" si="170"/>
        <v>-177646.84533588547</v>
      </c>
      <c r="Z1450" s="193">
        <f t="shared" si="171"/>
        <v>-2702236.4067177805</v>
      </c>
    </row>
    <row r="1451" spans="14:26" x14ac:dyDescent="0.2">
      <c r="N1451" s="56">
        <v>1452</v>
      </c>
      <c r="O1451" s="191" t="str">
        <f t="shared" si="166"/>
        <v>NL200</v>
      </c>
      <c r="P1451" s="57">
        <f t="shared" si="167"/>
        <v>205.32128514056225</v>
      </c>
      <c r="Q1451" s="192">
        <f t="shared" si="172"/>
        <v>177852.16662102603</v>
      </c>
      <c r="R1451" s="149">
        <f t="shared" si="168"/>
        <v>2710240.9638554216</v>
      </c>
      <c r="S1451" s="187">
        <v>46345</v>
      </c>
      <c r="T1451" s="149"/>
      <c r="U1451" s="191"/>
      <c r="X1451" s="149">
        <f t="shared" si="169"/>
        <v>6138</v>
      </c>
      <c r="Y1451" s="57">
        <f t="shared" si="170"/>
        <v>-177852.16662102603</v>
      </c>
      <c r="Z1451" s="193">
        <f t="shared" si="171"/>
        <v>-2704102.9638554216</v>
      </c>
    </row>
    <row r="1452" spans="14:26" x14ac:dyDescent="0.2">
      <c r="N1452" s="56">
        <v>1453</v>
      </c>
      <c r="O1452" s="191" t="str">
        <f t="shared" si="166"/>
        <v>NL200</v>
      </c>
      <c r="P1452" s="57">
        <f t="shared" si="167"/>
        <v>205.32128514056225</v>
      </c>
      <c r="Q1452" s="192">
        <f t="shared" si="172"/>
        <v>178057.48790616659</v>
      </c>
      <c r="R1452" s="149">
        <f t="shared" si="168"/>
        <v>2712107.5209930632</v>
      </c>
      <c r="S1452" s="187">
        <v>46346</v>
      </c>
      <c r="T1452" s="149"/>
      <c r="U1452" s="191"/>
      <c r="X1452" s="149">
        <f t="shared" si="169"/>
        <v>6138</v>
      </c>
      <c r="Y1452" s="57">
        <f t="shared" si="170"/>
        <v>-178057.48790616659</v>
      </c>
      <c r="Z1452" s="193">
        <f t="shared" si="171"/>
        <v>-2705969.5209930632</v>
      </c>
    </row>
    <row r="1453" spans="14:26" x14ac:dyDescent="0.2">
      <c r="N1453" s="56">
        <v>1454</v>
      </c>
      <c r="O1453" s="191" t="str">
        <f t="shared" si="166"/>
        <v>NL200</v>
      </c>
      <c r="P1453" s="57">
        <f t="shared" si="167"/>
        <v>205.32128514056225</v>
      </c>
      <c r="Q1453" s="192">
        <f t="shared" si="172"/>
        <v>178262.80919130714</v>
      </c>
      <c r="R1453" s="149">
        <f t="shared" si="168"/>
        <v>2713974.0781307048</v>
      </c>
      <c r="S1453" s="187">
        <v>46347</v>
      </c>
      <c r="T1453" s="149"/>
      <c r="U1453" s="191"/>
      <c r="X1453" s="149">
        <f t="shared" si="169"/>
        <v>6138</v>
      </c>
      <c r="Y1453" s="57">
        <f t="shared" si="170"/>
        <v>-178262.80919130714</v>
      </c>
      <c r="Z1453" s="193">
        <f t="shared" si="171"/>
        <v>-2707836.0781307048</v>
      </c>
    </row>
    <row r="1454" spans="14:26" x14ac:dyDescent="0.2">
      <c r="N1454" s="56">
        <v>1455</v>
      </c>
      <c r="O1454" s="191" t="str">
        <f t="shared" si="166"/>
        <v>NL200</v>
      </c>
      <c r="P1454" s="57">
        <f t="shared" si="167"/>
        <v>205.32128514056225</v>
      </c>
      <c r="Q1454" s="192">
        <f t="shared" si="172"/>
        <v>178468.1304764477</v>
      </c>
      <c r="R1454" s="149">
        <f t="shared" si="168"/>
        <v>2715840.6352683464</v>
      </c>
      <c r="S1454" s="187">
        <v>46348</v>
      </c>
      <c r="T1454" s="149"/>
      <c r="U1454" s="191"/>
      <c r="X1454" s="149">
        <f t="shared" si="169"/>
        <v>6138</v>
      </c>
      <c r="Y1454" s="57">
        <f t="shared" si="170"/>
        <v>-178468.1304764477</v>
      </c>
      <c r="Z1454" s="193">
        <f t="shared" si="171"/>
        <v>-2709702.6352683464</v>
      </c>
    </row>
    <row r="1455" spans="14:26" x14ac:dyDescent="0.2">
      <c r="N1455" s="56">
        <v>1456</v>
      </c>
      <c r="O1455" s="191" t="str">
        <f t="shared" si="166"/>
        <v>NL200</v>
      </c>
      <c r="P1455" s="57">
        <f t="shared" si="167"/>
        <v>205.32128514056225</v>
      </c>
      <c r="Q1455" s="192">
        <f t="shared" si="172"/>
        <v>178673.45176158825</v>
      </c>
      <c r="R1455" s="149">
        <f t="shared" si="168"/>
        <v>2717707.1924059875</v>
      </c>
      <c r="S1455" s="187">
        <v>46349</v>
      </c>
      <c r="T1455" s="149"/>
      <c r="U1455" s="191"/>
      <c r="X1455" s="149">
        <f t="shared" si="169"/>
        <v>6138</v>
      </c>
      <c r="Y1455" s="57">
        <f t="shared" si="170"/>
        <v>-178673.45176158825</v>
      </c>
      <c r="Z1455" s="193">
        <f t="shared" si="171"/>
        <v>-2711569.1924059875</v>
      </c>
    </row>
    <row r="1456" spans="14:26" x14ac:dyDescent="0.2">
      <c r="N1456" s="56">
        <v>1457</v>
      </c>
      <c r="O1456" s="191" t="str">
        <f t="shared" si="166"/>
        <v>NL200</v>
      </c>
      <c r="P1456" s="57">
        <f t="shared" si="167"/>
        <v>205.32128514056225</v>
      </c>
      <c r="Q1456" s="192">
        <f t="shared" si="172"/>
        <v>178878.77304672881</v>
      </c>
      <c r="R1456" s="149">
        <f t="shared" si="168"/>
        <v>2719573.7495436291</v>
      </c>
      <c r="S1456" s="187">
        <v>46350</v>
      </c>
      <c r="T1456" s="149"/>
      <c r="U1456" s="191"/>
      <c r="X1456" s="149">
        <f t="shared" si="169"/>
        <v>6138</v>
      </c>
      <c r="Y1456" s="57">
        <f t="shared" si="170"/>
        <v>-178878.77304672881</v>
      </c>
      <c r="Z1456" s="193">
        <f t="shared" si="171"/>
        <v>-2713435.7495436291</v>
      </c>
    </row>
    <row r="1457" spans="14:26" x14ac:dyDescent="0.2">
      <c r="N1457" s="56">
        <v>1458</v>
      </c>
      <c r="O1457" s="191" t="str">
        <f t="shared" si="166"/>
        <v>NL200</v>
      </c>
      <c r="P1457" s="57">
        <f t="shared" si="167"/>
        <v>205.32128514056225</v>
      </c>
      <c r="Q1457" s="192">
        <f t="shared" si="172"/>
        <v>179084.09433186936</v>
      </c>
      <c r="R1457" s="149">
        <f t="shared" si="168"/>
        <v>2721440.3066812707</v>
      </c>
      <c r="S1457" s="187">
        <v>46351</v>
      </c>
      <c r="T1457" s="149"/>
      <c r="U1457" s="191"/>
      <c r="X1457" s="149">
        <f t="shared" si="169"/>
        <v>6138</v>
      </c>
      <c r="Y1457" s="57">
        <f t="shared" si="170"/>
        <v>-179084.09433186936</v>
      </c>
      <c r="Z1457" s="193">
        <f t="shared" si="171"/>
        <v>-2715302.3066812707</v>
      </c>
    </row>
    <row r="1458" spans="14:26" x14ac:dyDescent="0.2">
      <c r="N1458" s="56">
        <v>1459</v>
      </c>
      <c r="O1458" s="191" t="str">
        <f t="shared" si="166"/>
        <v>NL200</v>
      </c>
      <c r="P1458" s="57">
        <f t="shared" si="167"/>
        <v>205.32128514056225</v>
      </c>
      <c r="Q1458" s="192">
        <f t="shared" si="172"/>
        <v>179289.41561700992</v>
      </c>
      <c r="R1458" s="149">
        <f t="shared" si="168"/>
        <v>2723306.8638189123</v>
      </c>
      <c r="S1458" s="187">
        <v>46352</v>
      </c>
      <c r="T1458" s="149"/>
      <c r="U1458" s="191"/>
      <c r="X1458" s="149">
        <f t="shared" si="169"/>
        <v>6138</v>
      </c>
      <c r="Y1458" s="57">
        <f t="shared" si="170"/>
        <v>-179289.41561700992</v>
      </c>
      <c r="Z1458" s="193">
        <f t="shared" si="171"/>
        <v>-2717168.8638189123</v>
      </c>
    </row>
    <row r="1459" spans="14:26" x14ac:dyDescent="0.2">
      <c r="N1459" s="56">
        <v>1460</v>
      </c>
      <c r="O1459" s="191" t="str">
        <f t="shared" si="166"/>
        <v>NL200</v>
      </c>
      <c r="P1459" s="57">
        <f t="shared" si="167"/>
        <v>205.32128514056225</v>
      </c>
      <c r="Q1459" s="192">
        <f t="shared" si="172"/>
        <v>179494.73690215047</v>
      </c>
      <c r="R1459" s="149">
        <f t="shared" si="168"/>
        <v>2725173.4209565534</v>
      </c>
      <c r="S1459" s="187">
        <v>46353</v>
      </c>
      <c r="T1459" s="149"/>
      <c r="U1459" s="191"/>
      <c r="X1459" s="149">
        <f t="shared" si="169"/>
        <v>6138</v>
      </c>
      <c r="Y1459" s="57">
        <f t="shared" si="170"/>
        <v>-179494.73690215047</v>
      </c>
      <c r="Z1459" s="193">
        <f t="shared" si="171"/>
        <v>-2719035.4209565534</v>
      </c>
    </row>
    <row r="1460" spans="14:26" x14ac:dyDescent="0.2">
      <c r="N1460" s="56">
        <v>1461</v>
      </c>
      <c r="O1460" s="191" t="str">
        <f t="shared" si="166"/>
        <v>NL200</v>
      </c>
      <c r="P1460" s="57">
        <f t="shared" si="167"/>
        <v>205.32128514056225</v>
      </c>
      <c r="Q1460" s="192">
        <f t="shared" si="172"/>
        <v>179700.05818729103</v>
      </c>
      <c r="R1460" s="149">
        <f t="shared" si="168"/>
        <v>2727039.978094195</v>
      </c>
      <c r="S1460" s="187">
        <v>46354</v>
      </c>
      <c r="T1460" s="149"/>
      <c r="U1460" s="191"/>
      <c r="X1460" s="149">
        <f t="shared" si="169"/>
        <v>6138</v>
      </c>
      <c r="Y1460" s="57">
        <f t="shared" si="170"/>
        <v>-179700.05818729103</v>
      </c>
      <c r="Z1460" s="193">
        <f t="shared" si="171"/>
        <v>-2720901.978094195</v>
      </c>
    </row>
    <row r="1461" spans="14:26" x14ac:dyDescent="0.2">
      <c r="N1461" s="56">
        <v>1462</v>
      </c>
      <c r="O1461" s="191" t="str">
        <f t="shared" si="166"/>
        <v>NL200</v>
      </c>
      <c r="P1461" s="57">
        <f t="shared" si="167"/>
        <v>205.32128514056225</v>
      </c>
      <c r="Q1461" s="192">
        <f t="shared" si="172"/>
        <v>179905.37947243158</v>
      </c>
      <c r="R1461" s="149">
        <f t="shared" si="168"/>
        <v>2728906.5352318366</v>
      </c>
      <c r="S1461" s="187">
        <v>46355</v>
      </c>
      <c r="T1461" s="149"/>
      <c r="U1461" s="191"/>
      <c r="X1461" s="149">
        <f t="shared" si="169"/>
        <v>6138</v>
      </c>
      <c r="Y1461" s="57">
        <f t="shared" si="170"/>
        <v>-179905.37947243158</v>
      </c>
      <c r="Z1461" s="193">
        <f t="shared" si="171"/>
        <v>-2722768.5352318366</v>
      </c>
    </row>
    <row r="1462" spans="14:26" x14ac:dyDescent="0.2">
      <c r="N1462" s="56">
        <v>1463</v>
      </c>
      <c r="O1462" s="191" t="str">
        <f t="shared" si="166"/>
        <v>NL200</v>
      </c>
      <c r="P1462" s="57">
        <f t="shared" si="167"/>
        <v>205.32128514056225</v>
      </c>
      <c r="Q1462" s="192">
        <f t="shared" si="172"/>
        <v>180110.70075757214</v>
      </c>
      <c r="R1462" s="149">
        <f t="shared" si="168"/>
        <v>2730773.0923694782</v>
      </c>
      <c r="S1462" s="187">
        <v>46356</v>
      </c>
      <c r="T1462" s="149"/>
      <c r="U1462" s="191"/>
      <c r="X1462" s="149">
        <f t="shared" si="169"/>
        <v>6138</v>
      </c>
      <c r="Y1462" s="57">
        <f t="shared" si="170"/>
        <v>-180110.70075757214</v>
      </c>
      <c r="Z1462" s="193">
        <f t="shared" si="171"/>
        <v>-2724635.0923694782</v>
      </c>
    </row>
    <row r="1463" spans="14:26" x14ac:dyDescent="0.2">
      <c r="N1463" s="56">
        <v>1464</v>
      </c>
      <c r="O1463" s="191" t="str">
        <f t="shared" si="166"/>
        <v>NL200</v>
      </c>
      <c r="P1463" s="57">
        <f t="shared" si="167"/>
        <v>205.32128514056225</v>
      </c>
      <c r="Q1463" s="192">
        <f t="shared" si="172"/>
        <v>180316.02204271269</v>
      </c>
      <c r="R1463" s="149">
        <f t="shared" si="168"/>
        <v>2732639.6495071193</v>
      </c>
      <c r="S1463" s="187">
        <v>46357</v>
      </c>
      <c r="T1463" s="149"/>
      <c r="U1463" s="191"/>
      <c r="X1463" s="149">
        <f t="shared" si="169"/>
        <v>6138</v>
      </c>
      <c r="Y1463" s="57">
        <f t="shared" si="170"/>
        <v>-180316.02204271269</v>
      </c>
      <c r="Z1463" s="193">
        <f t="shared" si="171"/>
        <v>-2726501.6495071193</v>
      </c>
    </row>
    <row r="1464" spans="14:26" x14ac:dyDescent="0.2">
      <c r="N1464" s="56">
        <v>1465</v>
      </c>
      <c r="O1464" s="191" t="str">
        <f t="shared" si="166"/>
        <v>NL200</v>
      </c>
      <c r="P1464" s="57">
        <f t="shared" si="167"/>
        <v>205.32128514056225</v>
      </c>
      <c r="Q1464" s="192">
        <f t="shared" si="172"/>
        <v>180521.34332785325</v>
      </c>
      <c r="R1464" s="149">
        <f t="shared" si="168"/>
        <v>2734506.2066447609</v>
      </c>
      <c r="S1464" s="187">
        <v>46358</v>
      </c>
      <c r="T1464" s="149"/>
      <c r="U1464" s="191"/>
      <c r="X1464" s="149">
        <f t="shared" si="169"/>
        <v>6138</v>
      </c>
      <c r="Y1464" s="57">
        <f t="shared" si="170"/>
        <v>-180521.34332785325</v>
      </c>
      <c r="Z1464" s="193">
        <f t="shared" si="171"/>
        <v>-2728368.2066447609</v>
      </c>
    </row>
    <row r="1465" spans="14:26" x14ac:dyDescent="0.2">
      <c r="N1465" s="56">
        <v>1466</v>
      </c>
      <c r="O1465" s="191" t="str">
        <f t="shared" si="166"/>
        <v>NL200</v>
      </c>
      <c r="P1465" s="57">
        <f t="shared" si="167"/>
        <v>205.32128514056225</v>
      </c>
      <c r="Q1465" s="192">
        <f t="shared" si="172"/>
        <v>180726.6646129938</v>
      </c>
      <c r="R1465" s="149">
        <f t="shared" si="168"/>
        <v>2736372.7637824025</v>
      </c>
      <c r="S1465" s="187">
        <v>46359</v>
      </c>
      <c r="T1465" s="149"/>
      <c r="U1465" s="191"/>
      <c r="X1465" s="149">
        <f t="shared" si="169"/>
        <v>6138</v>
      </c>
      <c r="Y1465" s="57">
        <f t="shared" si="170"/>
        <v>-180726.6646129938</v>
      </c>
      <c r="Z1465" s="193">
        <f t="shared" si="171"/>
        <v>-2730234.7637824025</v>
      </c>
    </row>
    <row r="1466" spans="14:26" x14ac:dyDescent="0.2">
      <c r="N1466" s="56">
        <v>1467</v>
      </c>
      <c r="O1466" s="191" t="str">
        <f t="shared" si="166"/>
        <v>NL200</v>
      </c>
      <c r="P1466" s="57">
        <f t="shared" si="167"/>
        <v>205.32128514056225</v>
      </c>
      <c r="Q1466" s="192">
        <f t="shared" si="172"/>
        <v>180931.98589813436</v>
      </c>
      <c r="R1466" s="149">
        <f t="shared" si="168"/>
        <v>2738239.3209200441</v>
      </c>
      <c r="S1466" s="187">
        <v>46360</v>
      </c>
      <c r="T1466" s="149"/>
      <c r="U1466" s="191"/>
      <c r="X1466" s="149">
        <f t="shared" si="169"/>
        <v>6138</v>
      </c>
      <c r="Y1466" s="57">
        <f t="shared" si="170"/>
        <v>-180931.98589813436</v>
      </c>
      <c r="Z1466" s="193">
        <f t="shared" si="171"/>
        <v>-2732101.3209200441</v>
      </c>
    </row>
    <row r="1467" spans="14:26" x14ac:dyDescent="0.2">
      <c r="N1467" s="56">
        <v>1468</v>
      </c>
      <c r="O1467" s="191" t="str">
        <f t="shared" si="166"/>
        <v>NL200</v>
      </c>
      <c r="P1467" s="57">
        <f t="shared" si="167"/>
        <v>205.32128514056225</v>
      </c>
      <c r="Q1467" s="192">
        <f t="shared" si="172"/>
        <v>181137.30718327491</v>
      </c>
      <c r="R1467" s="149">
        <f t="shared" si="168"/>
        <v>2740105.8780576852</v>
      </c>
      <c r="S1467" s="187">
        <v>46361</v>
      </c>
      <c r="T1467" s="149"/>
      <c r="U1467" s="191"/>
      <c r="X1467" s="149">
        <f t="shared" si="169"/>
        <v>6138</v>
      </c>
      <c r="Y1467" s="57">
        <f t="shared" si="170"/>
        <v>-181137.30718327491</v>
      </c>
      <c r="Z1467" s="193">
        <f t="shared" si="171"/>
        <v>-2733967.8780576852</v>
      </c>
    </row>
    <row r="1468" spans="14:26" x14ac:dyDescent="0.2">
      <c r="N1468" s="56">
        <v>1469</v>
      </c>
      <c r="O1468" s="191" t="str">
        <f t="shared" si="166"/>
        <v>NL200</v>
      </c>
      <c r="P1468" s="57">
        <f t="shared" si="167"/>
        <v>205.32128514056225</v>
      </c>
      <c r="Q1468" s="192">
        <f t="shared" si="172"/>
        <v>181342.62846841547</v>
      </c>
      <c r="R1468" s="149">
        <f t="shared" si="168"/>
        <v>2741972.4351953268</v>
      </c>
      <c r="S1468" s="187">
        <v>46362</v>
      </c>
      <c r="T1468" s="149"/>
      <c r="U1468" s="191"/>
      <c r="X1468" s="149">
        <f t="shared" si="169"/>
        <v>6138</v>
      </c>
      <c r="Y1468" s="57">
        <f t="shared" si="170"/>
        <v>-181342.62846841547</v>
      </c>
      <c r="Z1468" s="193">
        <f t="shared" si="171"/>
        <v>-2735834.4351953268</v>
      </c>
    </row>
    <row r="1469" spans="14:26" x14ac:dyDescent="0.2">
      <c r="N1469" s="56">
        <v>1470</v>
      </c>
      <c r="O1469" s="191" t="str">
        <f t="shared" si="166"/>
        <v>NL200</v>
      </c>
      <c r="P1469" s="57">
        <f t="shared" si="167"/>
        <v>205.32128514056225</v>
      </c>
      <c r="Q1469" s="192">
        <f t="shared" si="172"/>
        <v>181547.94975355602</v>
      </c>
      <c r="R1469" s="149">
        <f t="shared" si="168"/>
        <v>2743838.9923329684</v>
      </c>
      <c r="S1469" s="187">
        <v>46363</v>
      </c>
      <c r="T1469" s="149"/>
      <c r="U1469" s="191"/>
      <c r="X1469" s="149">
        <f t="shared" si="169"/>
        <v>6138</v>
      </c>
      <c r="Y1469" s="57">
        <f t="shared" si="170"/>
        <v>-181547.94975355602</v>
      </c>
      <c r="Z1469" s="193">
        <f t="shared" si="171"/>
        <v>-2737700.9923329684</v>
      </c>
    </row>
    <row r="1470" spans="14:26" x14ac:dyDescent="0.2">
      <c r="N1470" s="56">
        <v>1471</v>
      </c>
      <c r="O1470" s="191" t="str">
        <f t="shared" si="166"/>
        <v>NL200</v>
      </c>
      <c r="P1470" s="57">
        <f t="shared" si="167"/>
        <v>205.32128514056225</v>
      </c>
      <c r="Q1470" s="192">
        <f t="shared" si="172"/>
        <v>181753.27103869658</v>
      </c>
      <c r="R1470" s="149">
        <f t="shared" si="168"/>
        <v>2745705.54947061</v>
      </c>
      <c r="S1470" s="187">
        <v>46364</v>
      </c>
      <c r="T1470" s="149"/>
      <c r="U1470" s="191"/>
      <c r="X1470" s="149">
        <f t="shared" si="169"/>
        <v>6138</v>
      </c>
      <c r="Y1470" s="57">
        <f t="shared" si="170"/>
        <v>-181753.27103869658</v>
      </c>
      <c r="Z1470" s="193">
        <f t="shared" si="171"/>
        <v>-2739567.54947061</v>
      </c>
    </row>
    <row r="1471" spans="14:26" x14ac:dyDescent="0.2">
      <c r="N1471" s="56">
        <v>1472</v>
      </c>
      <c r="O1471" s="191" t="str">
        <f t="shared" si="166"/>
        <v>NL200</v>
      </c>
      <c r="P1471" s="57">
        <f t="shared" si="167"/>
        <v>205.32128514056225</v>
      </c>
      <c r="Q1471" s="192">
        <f t="shared" si="172"/>
        <v>181958.59232383713</v>
      </c>
      <c r="R1471" s="149">
        <f t="shared" si="168"/>
        <v>2747572.1066082511</v>
      </c>
      <c r="S1471" s="187">
        <v>46365</v>
      </c>
      <c r="T1471" s="149"/>
      <c r="U1471" s="191"/>
      <c r="X1471" s="149">
        <f t="shared" si="169"/>
        <v>6138</v>
      </c>
      <c r="Y1471" s="57">
        <f t="shared" si="170"/>
        <v>-181958.59232383713</v>
      </c>
      <c r="Z1471" s="193">
        <f t="shared" si="171"/>
        <v>-2741434.1066082511</v>
      </c>
    </row>
    <row r="1472" spans="14:26" x14ac:dyDescent="0.2">
      <c r="N1472" s="56">
        <v>1473</v>
      </c>
      <c r="O1472" s="191" t="str">
        <f t="shared" ref="O1472:O1535" si="173">IF(N1472&lt;$K$3,$A$3,IF(AND(N1472&gt;$K$3,N1472&lt;$K$4),$A$4,IF(AND(N1472&gt;$K$4,N1472&lt;$K$5),$A$5,IF(AND(N1472&gt;$K$5,N1472&lt;$K$6),$A$6,IF(AND(N1472&gt;$K$6,N1472&lt;$K$7),$A$7,IF(AND(N1472&gt;$K$7,N1472&lt;$K$8),$A$8,IF(AND(N1472&gt;$K$8,N1472&lt;$K$9),$A$9)))))))</f>
        <v>NL200</v>
      </c>
      <c r="P1472" s="57">
        <f t="shared" si="167"/>
        <v>205.32128514056225</v>
      </c>
      <c r="Q1472" s="192">
        <f t="shared" si="172"/>
        <v>182163.91360897769</v>
      </c>
      <c r="R1472" s="149">
        <f t="shared" si="168"/>
        <v>2749438.6637458927</v>
      </c>
      <c r="S1472" s="187">
        <v>46366</v>
      </c>
      <c r="T1472" s="149"/>
      <c r="U1472" s="191"/>
      <c r="X1472" s="149">
        <f t="shared" si="169"/>
        <v>6138</v>
      </c>
      <c r="Y1472" s="57">
        <f t="shared" si="170"/>
        <v>-182163.91360897769</v>
      </c>
      <c r="Z1472" s="193">
        <f t="shared" si="171"/>
        <v>-2743300.6637458927</v>
      </c>
    </row>
    <row r="1473" spans="14:26" x14ac:dyDescent="0.2">
      <c r="N1473" s="56">
        <v>1474</v>
      </c>
      <c r="O1473" s="191" t="str">
        <f t="shared" si="173"/>
        <v>NL200</v>
      </c>
      <c r="P1473" s="57">
        <f t="shared" ref="P1473:P1536" si="174">VLOOKUP(O1473,$A$3:$L$9,12,0)</f>
        <v>205.32128514056225</v>
      </c>
      <c r="Q1473" s="192">
        <f t="shared" si="172"/>
        <v>182369.23489411824</v>
      </c>
      <c r="R1473" s="149">
        <f t="shared" si="168"/>
        <v>2751305.2208835343</v>
      </c>
      <c r="S1473" s="187">
        <v>46367</v>
      </c>
      <c r="T1473" s="149"/>
      <c r="U1473" s="191"/>
      <c r="X1473" s="149">
        <f t="shared" si="169"/>
        <v>6138</v>
      </c>
      <c r="Y1473" s="57">
        <f t="shared" si="170"/>
        <v>-182369.23489411824</v>
      </c>
      <c r="Z1473" s="193">
        <f t="shared" si="171"/>
        <v>-2745167.2208835343</v>
      </c>
    </row>
    <row r="1474" spans="14:26" x14ac:dyDescent="0.2">
      <c r="N1474" s="56">
        <v>1475</v>
      </c>
      <c r="O1474" s="191" t="str">
        <f t="shared" si="173"/>
        <v>NL200</v>
      </c>
      <c r="P1474" s="57">
        <f t="shared" si="174"/>
        <v>205.32128514056225</v>
      </c>
      <c r="Q1474" s="192">
        <f t="shared" si="172"/>
        <v>182574.5561792588</v>
      </c>
      <c r="R1474" s="149">
        <f t="shared" ref="R1474:R1537" si="175">$C$25*N1474</f>
        <v>2753171.7780211759</v>
      </c>
      <c r="S1474" s="187">
        <v>46368</v>
      </c>
      <c r="T1474" s="149"/>
      <c r="U1474" s="191"/>
      <c r="X1474" s="149">
        <f t="shared" si="169"/>
        <v>6138</v>
      </c>
      <c r="Y1474" s="57">
        <f t="shared" si="170"/>
        <v>-182574.5561792588</v>
      </c>
      <c r="Z1474" s="193">
        <f t="shared" si="171"/>
        <v>-2747033.7780211759</v>
      </c>
    </row>
    <row r="1475" spans="14:26" x14ac:dyDescent="0.2">
      <c r="N1475" s="56">
        <v>1476</v>
      </c>
      <c r="O1475" s="191" t="str">
        <f t="shared" si="173"/>
        <v>NL200</v>
      </c>
      <c r="P1475" s="57">
        <f t="shared" si="174"/>
        <v>205.32128514056225</v>
      </c>
      <c r="Q1475" s="192">
        <f t="shared" si="172"/>
        <v>182779.87746439935</v>
      </c>
      <c r="R1475" s="149">
        <f t="shared" si="175"/>
        <v>2755038.335158817</v>
      </c>
      <c r="S1475" s="187">
        <v>46369</v>
      </c>
      <c r="T1475" s="149"/>
      <c r="U1475" s="191"/>
      <c r="X1475" s="149">
        <f t="shared" si="169"/>
        <v>6138</v>
      </c>
      <c r="Y1475" s="57">
        <f t="shared" si="170"/>
        <v>-182779.87746439935</v>
      </c>
      <c r="Z1475" s="193">
        <f t="shared" si="171"/>
        <v>-2748900.335158817</v>
      </c>
    </row>
    <row r="1476" spans="14:26" x14ac:dyDescent="0.2">
      <c r="N1476" s="56">
        <v>1477</v>
      </c>
      <c r="O1476" s="191" t="str">
        <f t="shared" si="173"/>
        <v>NL200</v>
      </c>
      <c r="P1476" s="57">
        <f t="shared" si="174"/>
        <v>205.32128514056225</v>
      </c>
      <c r="Q1476" s="192">
        <f t="shared" si="172"/>
        <v>182985.19874953991</v>
      </c>
      <c r="R1476" s="149">
        <f t="shared" si="175"/>
        <v>2756904.8922964586</v>
      </c>
      <c r="S1476" s="187">
        <v>46370</v>
      </c>
      <c r="T1476" s="149"/>
      <c r="U1476" s="191"/>
      <c r="X1476" s="149">
        <f t="shared" si="169"/>
        <v>6138</v>
      </c>
      <c r="Y1476" s="57">
        <f t="shared" si="170"/>
        <v>-182985.19874953991</v>
      </c>
      <c r="Z1476" s="193">
        <f t="shared" si="171"/>
        <v>-2750766.8922964586</v>
      </c>
    </row>
    <row r="1477" spans="14:26" x14ac:dyDescent="0.2">
      <c r="N1477" s="56">
        <v>1478</v>
      </c>
      <c r="O1477" s="191" t="str">
        <f t="shared" si="173"/>
        <v>NL200</v>
      </c>
      <c r="P1477" s="57">
        <f t="shared" si="174"/>
        <v>205.32128514056225</v>
      </c>
      <c r="Q1477" s="192">
        <f t="shared" si="172"/>
        <v>183190.52003468046</v>
      </c>
      <c r="R1477" s="149">
        <f t="shared" si="175"/>
        <v>2758771.4494341002</v>
      </c>
      <c r="S1477" s="187">
        <v>46371</v>
      </c>
      <c r="T1477" s="149"/>
      <c r="U1477" s="191"/>
      <c r="X1477" s="149">
        <f t="shared" si="169"/>
        <v>6138</v>
      </c>
      <c r="Y1477" s="57">
        <f t="shared" si="170"/>
        <v>-183190.52003468046</v>
      </c>
      <c r="Z1477" s="193">
        <f t="shared" si="171"/>
        <v>-2752633.4494341002</v>
      </c>
    </row>
    <row r="1478" spans="14:26" x14ac:dyDescent="0.2">
      <c r="N1478" s="56">
        <v>1479</v>
      </c>
      <c r="O1478" s="191" t="str">
        <f t="shared" si="173"/>
        <v>NL200</v>
      </c>
      <c r="P1478" s="57">
        <f t="shared" si="174"/>
        <v>205.32128514056225</v>
      </c>
      <c r="Q1478" s="192">
        <f t="shared" si="172"/>
        <v>183395.84131982102</v>
      </c>
      <c r="R1478" s="149">
        <f t="shared" si="175"/>
        <v>2760638.0065717418</v>
      </c>
      <c r="S1478" s="187">
        <v>46372</v>
      </c>
      <c r="T1478" s="149"/>
      <c r="U1478" s="191"/>
      <c r="X1478" s="149">
        <f t="shared" si="169"/>
        <v>6138</v>
      </c>
      <c r="Y1478" s="57">
        <f t="shared" si="170"/>
        <v>-183395.84131982102</v>
      </c>
      <c r="Z1478" s="193">
        <f t="shared" si="171"/>
        <v>-2754500.0065717418</v>
      </c>
    </row>
    <row r="1479" spans="14:26" x14ac:dyDescent="0.2">
      <c r="N1479" s="56">
        <v>1480</v>
      </c>
      <c r="O1479" s="191" t="str">
        <f t="shared" si="173"/>
        <v>NL200</v>
      </c>
      <c r="P1479" s="57">
        <f t="shared" si="174"/>
        <v>205.32128514056225</v>
      </c>
      <c r="Q1479" s="192">
        <f t="shared" si="172"/>
        <v>183601.16260496157</v>
      </c>
      <c r="R1479" s="149">
        <f t="shared" si="175"/>
        <v>2762504.5637093829</v>
      </c>
      <c r="S1479" s="187">
        <v>46373</v>
      </c>
      <c r="T1479" s="149"/>
      <c r="U1479" s="191"/>
      <c r="X1479" s="149">
        <f t="shared" si="169"/>
        <v>6138</v>
      </c>
      <c r="Y1479" s="57">
        <f t="shared" si="170"/>
        <v>-183601.16260496157</v>
      </c>
      <c r="Z1479" s="193">
        <f t="shared" si="171"/>
        <v>-2756366.5637093829</v>
      </c>
    </row>
    <row r="1480" spans="14:26" x14ac:dyDescent="0.2">
      <c r="N1480" s="56">
        <v>1481</v>
      </c>
      <c r="O1480" s="191" t="str">
        <f t="shared" si="173"/>
        <v>NL200</v>
      </c>
      <c r="P1480" s="57">
        <f t="shared" si="174"/>
        <v>205.32128514056225</v>
      </c>
      <c r="Q1480" s="192">
        <f t="shared" si="172"/>
        <v>183806.48389010213</v>
      </c>
      <c r="R1480" s="149">
        <f t="shared" si="175"/>
        <v>2764371.1208470245</v>
      </c>
      <c r="S1480" s="187">
        <v>46374</v>
      </c>
      <c r="T1480" s="149"/>
      <c r="U1480" s="191"/>
      <c r="X1480" s="149">
        <f t="shared" si="169"/>
        <v>6138</v>
      </c>
      <c r="Y1480" s="57">
        <f t="shared" si="170"/>
        <v>-183806.48389010213</v>
      </c>
      <c r="Z1480" s="193">
        <f t="shared" si="171"/>
        <v>-2758233.1208470245</v>
      </c>
    </row>
    <row r="1481" spans="14:26" x14ac:dyDescent="0.2">
      <c r="N1481" s="56">
        <v>1482</v>
      </c>
      <c r="O1481" s="191" t="str">
        <f t="shared" si="173"/>
        <v>NL200</v>
      </c>
      <c r="P1481" s="57">
        <f t="shared" si="174"/>
        <v>205.32128514056225</v>
      </c>
      <c r="Q1481" s="192">
        <f t="shared" si="172"/>
        <v>184011.80517524268</v>
      </c>
      <c r="R1481" s="149">
        <f t="shared" si="175"/>
        <v>2766237.6779846661</v>
      </c>
      <c r="S1481" s="187">
        <v>46375</v>
      </c>
      <c r="T1481" s="149"/>
      <c r="U1481" s="191"/>
      <c r="X1481" s="149">
        <f t="shared" si="169"/>
        <v>6138</v>
      </c>
      <c r="Y1481" s="57">
        <f t="shared" si="170"/>
        <v>-184011.80517524268</v>
      </c>
      <c r="Z1481" s="193">
        <f t="shared" si="171"/>
        <v>-2760099.6779846661</v>
      </c>
    </row>
    <row r="1482" spans="14:26" x14ac:dyDescent="0.2">
      <c r="N1482" s="56">
        <v>1483</v>
      </c>
      <c r="O1482" s="191" t="str">
        <f t="shared" si="173"/>
        <v>NL200</v>
      </c>
      <c r="P1482" s="57">
        <f t="shared" si="174"/>
        <v>205.32128514056225</v>
      </c>
      <c r="Q1482" s="192">
        <f t="shared" si="172"/>
        <v>184217.12646038324</v>
      </c>
      <c r="R1482" s="149">
        <f t="shared" si="175"/>
        <v>2768104.2351223077</v>
      </c>
      <c r="S1482" s="187">
        <v>46376</v>
      </c>
      <c r="T1482" s="149"/>
      <c r="U1482" s="191"/>
      <c r="X1482" s="149">
        <f t="shared" si="169"/>
        <v>6138</v>
      </c>
      <c r="Y1482" s="57">
        <f t="shared" si="170"/>
        <v>-184217.12646038324</v>
      </c>
      <c r="Z1482" s="193">
        <f t="shared" si="171"/>
        <v>-2761966.2351223077</v>
      </c>
    </row>
    <row r="1483" spans="14:26" x14ac:dyDescent="0.2">
      <c r="N1483" s="56">
        <v>1484</v>
      </c>
      <c r="O1483" s="191" t="str">
        <f t="shared" si="173"/>
        <v>NL200</v>
      </c>
      <c r="P1483" s="57">
        <f t="shared" si="174"/>
        <v>205.32128514056225</v>
      </c>
      <c r="Q1483" s="192">
        <f t="shared" si="172"/>
        <v>184422.44774552379</v>
      </c>
      <c r="R1483" s="149">
        <f t="shared" si="175"/>
        <v>2769970.7922599488</v>
      </c>
      <c r="S1483" s="187">
        <v>46377</v>
      </c>
      <c r="T1483" s="149"/>
      <c r="U1483" s="191"/>
      <c r="X1483" s="149">
        <f t="shared" ref="X1483:X1546" si="176">X1482+W1483</f>
        <v>6138</v>
      </c>
      <c r="Y1483" s="57">
        <f t="shared" ref="Y1483:Y1546" si="177">V1483-Q1483</f>
        <v>-184422.44774552379</v>
      </c>
      <c r="Z1483" s="193">
        <f t="shared" ref="Z1483:Z1546" si="178">X1483-R1483</f>
        <v>-2763832.7922599488</v>
      </c>
    </row>
    <row r="1484" spans="14:26" x14ac:dyDescent="0.2">
      <c r="N1484" s="56">
        <v>1485</v>
      </c>
      <c r="O1484" s="191" t="str">
        <f t="shared" si="173"/>
        <v>NL200</v>
      </c>
      <c r="P1484" s="57">
        <f t="shared" si="174"/>
        <v>205.32128514056225</v>
      </c>
      <c r="Q1484" s="192">
        <f t="shared" si="172"/>
        <v>184627.76903066435</v>
      </c>
      <c r="R1484" s="149">
        <f t="shared" si="175"/>
        <v>2771837.3493975904</v>
      </c>
      <c r="S1484" s="187">
        <v>46378</v>
      </c>
      <c r="T1484" s="149"/>
      <c r="U1484" s="191"/>
      <c r="X1484" s="149">
        <f t="shared" si="176"/>
        <v>6138</v>
      </c>
      <c r="Y1484" s="57">
        <f t="shared" si="177"/>
        <v>-184627.76903066435</v>
      </c>
      <c r="Z1484" s="193">
        <f t="shared" si="178"/>
        <v>-2765699.3493975904</v>
      </c>
    </row>
    <row r="1485" spans="14:26" x14ac:dyDescent="0.2">
      <c r="N1485" s="56">
        <v>1486</v>
      </c>
      <c r="O1485" s="191" t="str">
        <f t="shared" si="173"/>
        <v>NL200</v>
      </c>
      <c r="P1485" s="57">
        <f t="shared" si="174"/>
        <v>205.32128514056225</v>
      </c>
      <c r="Q1485" s="192">
        <f t="shared" si="172"/>
        <v>184833.0903158049</v>
      </c>
      <c r="R1485" s="149">
        <f t="shared" si="175"/>
        <v>2773703.906535232</v>
      </c>
      <c r="S1485" s="187">
        <v>46379</v>
      </c>
      <c r="T1485" s="149"/>
      <c r="U1485" s="191"/>
      <c r="X1485" s="149">
        <f t="shared" si="176"/>
        <v>6138</v>
      </c>
      <c r="Y1485" s="57">
        <f t="shared" si="177"/>
        <v>-184833.0903158049</v>
      </c>
      <c r="Z1485" s="193">
        <f t="shared" si="178"/>
        <v>-2767565.906535232</v>
      </c>
    </row>
    <row r="1486" spans="14:26" x14ac:dyDescent="0.2">
      <c r="N1486" s="56">
        <v>1487</v>
      </c>
      <c r="O1486" s="191" t="str">
        <f t="shared" si="173"/>
        <v>NL200</v>
      </c>
      <c r="P1486" s="57">
        <f t="shared" si="174"/>
        <v>205.32128514056225</v>
      </c>
      <c r="Q1486" s="192">
        <f t="shared" si="172"/>
        <v>185038.41160094546</v>
      </c>
      <c r="R1486" s="149">
        <f t="shared" si="175"/>
        <v>2775570.4636728736</v>
      </c>
      <c r="S1486" s="187">
        <v>46380</v>
      </c>
      <c r="T1486" s="149"/>
      <c r="U1486" s="191"/>
      <c r="X1486" s="149">
        <f t="shared" si="176"/>
        <v>6138</v>
      </c>
      <c r="Y1486" s="57">
        <f t="shared" si="177"/>
        <v>-185038.41160094546</v>
      </c>
      <c r="Z1486" s="193">
        <f t="shared" si="178"/>
        <v>-2769432.4636728736</v>
      </c>
    </row>
    <row r="1487" spans="14:26" x14ac:dyDescent="0.2">
      <c r="N1487" s="56">
        <v>1488</v>
      </c>
      <c r="O1487" s="191" t="str">
        <f t="shared" si="173"/>
        <v>NL200</v>
      </c>
      <c r="P1487" s="57">
        <f t="shared" si="174"/>
        <v>205.32128514056225</v>
      </c>
      <c r="Q1487" s="192">
        <f t="shared" si="172"/>
        <v>185243.73288608601</v>
      </c>
      <c r="R1487" s="149">
        <f t="shared" si="175"/>
        <v>2777437.0208105147</v>
      </c>
      <c r="S1487" s="187">
        <v>46381</v>
      </c>
      <c r="T1487" s="149"/>
      <c r="U1487" s="191"/>
      <c r="X1487" s="149">
        <f t="shared" si="176"/>
        <v>6138</v>
      </c>
      <c r="Y1487" s="57">
        <f t="shared" si="177"/>
        <v>-185243.73288608601</v>
      </c>
      <c r="Z1487" s="193">
        <f t="shared" si="178"/>
        <v>-2771299.0208105147</v>
      </c>
    </row>
    <row r="1488" spans="14:26" x14ac:dyDescent="0.2">
      <c r="N1488" s="56">
        <v>1489</v>
      </c>
      <c r="O1488" s="191" t="str">
        <f t="shared" si="173"/>
        <v>NL200</v>
      </c>
      <c r="P1488" s="57">
        <f t="shared" si="174"/>
        <v>205.32128514056225</v>
      </c>
      <c r="Q1488" s="192">
        <f t="shared" si="172"/>
        <v>185449.05417122657</v>
      </c>
      <c r="R1488" s="149">
        <f t="shared" si="175"/>
        <v>2779303.5779481563</v>
      </c>
      <c r="S1488" s="187">
        <v>46382</v>
      </c>
      <c r="T1488" s="149"/>
      <c r="U1488" s="191"/>
      <c r="X1488" s="149">
        <f t="shared" si="176"/>
        <v>6138</v>
      </c>
      <c r="Y1488" s="57">
        <f t="shared" si="177"/>
        <v>-185449.05417122657</v>
      </c>
      <c r="Z1488" s="193">
        <f t="shared" si="178"/>
        <v>-2773165.5779481563</v>
      </c>
    </row>
    <row r="1489" spans="14:26" x14ac:dyDescent="0.2">
      <c r="N1489" s="56">
        <v>1490</v>
      </c>
      <c r="O1489" s="191" t="str">
        <f t="shared" si="173"/>
        <v>NL200</v>
      </c>
      <c r="P1489" s="57">
        <f t="shared" si="174"/>
        <v>205.32128514056225</v>
      </c>
      <c r="Q1489" s="192">
        <f t="shared" si="172"/>
        <v>185654.37545636712</v>
      </c>
      <c r="R1489" s="149">
        <f t="shared" si="175"/>
        <v>2781170.1350857979</v>
      </c>
      <c r="S1489" s="187">
        <v>46383</v>
      </c>
      <c r="T1489" s="149"/>
      <c r="U1489" s="191"/>
      <c r="X1489" s="149">
        <f t="shared" si="176"/>
        <v>6138</v>
      </c>
      <c r="Y1489" s="57">
        <f t="shared" si="177"/>
        <v>-185654.37545636712</v>
      </c>
      <c r="Z1489" s="193">
        <f t="shared" si="178"/>
        <v>-2775032.1350857979</v>
      </c>
    </row>
    <row r="1490" spans="14:26" x14ac:dyDescent="0.2">
      <c r="N1490" s="56">
        <v>1491</v>
      </c>
      <c r="O1490" s="191" t="str">
        <f t="shared" si="173"/>
        <v>NL200</v>
      </c>
      <c r="P1490" s="57">
        <f t="shared" si="174"/>
        <v>205.32128514056225</v>
      </c>
      <c r="Q1490" s="192">
        <f t="shared" si="172"/>
        <v>185859.69674150768</v>
      </c>
      <c r="R1490" s="149">
        <f t="shared" si="175"/>
        <v>2783036.6922234395</v>
      </c>
      <c r="S1490" s="187">
        <v>46384</v>
      </c>
      <c r="T1490" s="149"/>
      <c r="U1490" s="191"/>
      <c r="X1490" s="149">
        <f t="shared" si="176"/>
        <v>6138</v>
      </c>
      <c r="Y1490" s="57">
        <f t="shared" si="177"/>
        <v>-185859.69674150768</v>
      </c>
      <c r="Z1490" s="193">
        <f t="shared" si="178"/>
        <v>-2776898.6922234395</v>
      </c>
    </row>
    <row r="1491" spans="14:26" x14ac:dyDescent="0.2">
      <c r="N1491" s="56">
        <v>1492</v>
      </c>
      <c r="O1491" s="191" t="str">
        <f t="shared" si="173"/>
        <v>NL200</v>
      </c>
      <c r="P1491" s="57">
        <f t="shared" si="174"/>
        <v>205.32128514056225</v>
      </c>
      <c r="Q1491" s="192">
        <f t="shared" ref="Q1491:Q1554" si="179">Q1490+P1491</f>
        <v>186065.01802664823</v>
      </c>
      <c r="R1491" s="149">
        <f t="shared" si="175"/>
        <v>2784903.2493610806</v>
      </c>
      <c r="S1491" s="187">
        <v>46385</v>
      </c>
      <c r="T1491" s="149"/>
      <c r="U1491" s="191"/>
      <c r="X1491" s="149">
        <f t="shared" si="176"/>
        <v>6138</v>
      </c>
      <c r="Y1491" s="57">
        <f t="shared" si="177"/>
        <v>-186065.01802664823</v>
      </c>
      <c r="Z1491" s="193">
        <f t="shared" si="178"/>
        <v>-2778765.2493610806</v>
      </c>
    </row>
    <row r="1492" spans="14:26" x14ac:dyDescent="0.2">
      <c r="N1492" s="56">
        <v>1493</v>
      </c>
      <c r="O1492" s="191" t="str">
        <f t="shared" si="173"/>
        <v>NL200</v>
      </c>
      <c r="P1492" s="57">
        <f t="shared" si="174"/>
        <v>205.32128514056225</v>
      </c>
      <c r="Q1492" s="192">
        <f t="shared" si="179"/>
        <v>186270.33931178879</v>
      </c>
      <c r="R1492" s="149">
        <f t="shared" si="175"/>
        <v>2786769.8064987222</v>
      </c>
      <c r="S1492" s="187">
        <v>46386</v>
      </c>
      <c r="T1492" s="149"/>
      <c r="U1492" s="191"/>
      <c r="X1492" s="149">
        <f t="shared" si="176"/>
        <v>6138</v>
      </c>
      <c r="Y1492" s="57">
        <f t="shared" si="177"/>
        <v>-186270.33931178879</v>
      </c>
      <c r="Z1492" s="193">
        <f t="shared" si="178"/>
        <v>-2780631.8064987222</v>
      </c>
    </row>
    <row r="1493" spans="14:26" x14ac:dyDescent="0.2">
      <c r="N1493" s="56">
        <v>1494</v>
      </c>
      <c r="O1493" s="191" t="str">
        <f t="shared" si="173"/>
        <v>NL200</v>
      </c>
      <c r="P1493" s="57">
        <f t="shared" si="174"/>
        <v>205.32128514056225</v>
      </c>
      <c r="Q1493" s="192">
        <f t="shared" si="179"/>
        <v>186475.66059692935</v>
      </c>
      <c r="R1493" s="149">
        <f t="shared" si="175"/>
        <v>2788636.3636363638</v>
      </c>
      <c r="S1493" s="187">
        <v>46387</v>
      </c>
      <c r="T1493" s="149"/>
      <c r="U1493" s="191"/>
      <c r="X1493" s="149">
        <f t="shared" si="176"/>
        <v>6138</v>
      </c>
      <c r="Y1493" s="57">
        <f t="shared" si="177"/>
        <v>-186475.66059692935</v>
      </c>
      <c r="Z1493" s="193">
        <f t="shared" si="178"/>
        <v>-2782498.3636363638</v>
      </c>
    </row>
    <row r="1494" spans="14:26" x14ac:dyDescent="0.2">
      <c r="N1494" s="56">
        <v>1495</v>
      </c>
      <c r="O1494" s="191" t="str">
        <f t="shared" si="173"/>
        <v>NL200</v>
      </c>
      <c r="P1494" s="57">
        <f t="shared" si="174"/>
        <v>205.32128514056225</v>
      </c>
      <c r="Q1494" s="192">
        <f t="shared" si="179"/>
        <v>186680.9818820699</v>
      </c>
      <c r="R1494" s="149">
        <f t="shared" si="175"/>
        <v>2790502.9207740054</v>
      </c>
      <c r="S1494" s="187">
        <v>46388</v>
      </c>
      <c r="T1494" s="149"/>
      <c r="U1494" s="191"/>
      <c r="X1494" s="149">
        <f t="shared" si="176"/>
        <v>6138</v>
      </c>
      <c r="Y1494" s="57">
        <f t="shared" si="177"/>
        <v>-186680.9818820699</v>
      </c>
      <c r="Z1494" s="193">
        <f t="shared" si="178"/>
        <v>-2784364.9207740054</v>
      </c>
    </row>
    <row r="1495" spans="14:26" x14ac:dyDescent="0.2">
      <c r="N1495" s="56">
        <v>1496</v>
      </c>
      <c r="O1495" s="191" t="str">
        <f t="shared" si="173"/>
        <v>NL200</v>
      </c>
      <c r="P1495" s="57">
        <f t="shared" si="174"/>
        <v>205.32128514056225</v>
      </c>
      <c r="Q1495" s="192">
        <f t="shared" si="179"/>
        <v>186886.30316721046</v>
      </c>
      <c r="R1495" s="149">
        <f t="shared" si="175"/>
        <v>2792369.4779116465</v>
      </c>
      <c r="S1495" s="187">
        <v>46389</v>
      </c>
      <c r="T1495" s="149"/>
      <c r="U1495" s="191"/>
      <c r="X1495" s="149">
        <f t="shared" si="176"/>
        <v>6138</v>
      </c>
      <c r="Y1495" s="57">
        <f t="shared" si="177"/>
        <v>-186886.30316721046</v>
      </c>
      <c r="Z1495" s="193">
        <f t="shared" si="178"/>
        <v>-2786231.4779116465</v>
      </c>
    </row>
    <row r="1496" spans="14:26" x14ac:dyDescent="0.2">
      <c r="N1496" s="56">
        <v>1497</v>
      </c>
      <c r="O1496" s="191" t="str">
        <f t="shared" si="173"/>
        <v>NL200</v>
      </c>
      <c r="P1496" s="57">
        <f t="shared" si="174"/>
        <v>205.32128514056225</v>
      </c>
      <c r="Q1496" s="192">
        <f t="shared" si="179"/>
        <v>187091.62445235101</v>
      </c>
      <c r="R1496" s="149">
        <f t="shared" si="175"/>
        <v>2794236.0350492881</v>
      </c>
      <c r="S1496" s="187">
        <v>46390</v>
      </c>
      <c r="T1496" s="149"/>
      <c r="U1496" s="191"/>
      <c r="X1496" s="149">
        <f t="shared" si="176"/>
        <v>6138</v>
      </c>
      <c r="Y1496" s="57">
        <f t="shared" si="177"/>
        <v>-187091.62445235101</v>
      </c>
      <c r="Z1496" s="193">
        <f t="shared" si="178"/>
        <v>-2788098.0350492881</v>
      </c>
    </row>
    <row r="1497" spans="14:26" x14ac:dyDescent="0.2">
      <c r="N1497" s="56">
        <v>1498</v>
      </c>
      <c r="O1497" s="191" t="str">
        <f t="shared" si="173"/>
        <v>NL200</v>
      </c>
      <c r="P1497" s="57">
        <f t="shared" si="174"/>
        <v>205.32128514056225</v>
      </c>
      <c r="Q1497" s="192">
        <f t="shared" si="179"/>
        <v>187296.94573749157</v>
      </c>
      <c r="R1497" s="149">
        <f t="shared" si="175"/>
        <v>2796102.5921869297</v>
      </c>
      <c r="S1497" s="187">
        <v>46391</v>
      </c>
      <c r="T1497" s="149"/>
      <c r="U1497" s="191"/>
      <c r="X1497" s="149">
        <f t="shared" si="176"/>
        <v>6138</v>
      </c>
      <c r="Y1497" s="57">
        <f t="shared" si="177"/>
        <v>-187296.94573749157</v>
      </c>
      <c r="Z1497" s="193">
        <f t="shared" si="178"/>
        <v>-2789964.5921869297</v>
      </c>
    </row>
    <row r="1498" spans="14:26" x14ac:dyDescent="0.2">
      <c r="N1498" s="56">
        <v>1499</v>
      </c>
      <c r="O1498" s="191" t="str">
        <f t="shared" si="173"/>
        <v>NL200</v>
      </c>
      <c r="P1498" s="57">
        <f t="shared" si="174"/>
        <v>205.32128514056225</v>
      </c>
      <c r="Q1498" s="192">
        <f t="shared" si="179"/>
        <v>187502.26702263212</v>
      </c>
      <c r="R1498" s="149">
        <f t="shared" si="175"/>
        <v>2797969.1493245712</v>
      </c>
      <c r="S1498" s="187">
        <v>46392</v>
      </c>
      <c r="T1498" s="149"/>
      <c r="U1498" s="191"/>
      <c r="X1498" s="149">
        <f t="shared" si="176"/>
        <v>6138</v>
      </c>
      <c r="Y1498" s="57">
        <f t="shared" si="177"/>
        <v>-187502.26702263212</v>
      </c>
      <c r="Z1498" s="193">
        <f t="shared" si="178"/>
        <v>-2791831.1493245712</v>
      </c>
    </row>
    <row r="1499" spans="14:26" x14ac:dyDescent="0.2">
      <c r="N1499" s="56">
        <v>1500</v>
      </c>
      <c r="O1499" s="191" t="str">
        <f t="shared" si="173"/>
        <v>NL200</v>
      </c>
      <c r="P1499" s="57">
        <f t="shared" si="174"/>
        <v>205.32128514056225</v>
      </c>
      <c r="Q1499" s="192">
        <f t="shared" si="179"/>
        <v>187707.58830777268</v>
      </c>
      <c r="R1499" s="149">
        <f t="shared" si="175"/>
        <v>2799835.7064622124</v>
      </c>
      <c r="S1499" s="187">
        <v>46393</v>
      </c>
      <c r="T1499" s="149"/>
      <c r="U1499" s="191"/>
      <c r="X1499" s="149">
        <f t="shared" si="176"/>
        <v>6138</v>
      </c>
      <c r="Y1499" s="57">
        <f t="shared" si="177"/>
        <v>-187707.58830777268</v>
      </c>
      <c r="Z1499" s="193">
        <f t="shared" si="178"/>
        <v>-2793697.7064622124</v>
      </c>
    </row>
    <row r="1500" spans="14:26" x14ac:dyDescent="0.2">
      <c r="N1500" s="56">
        <v>1501</v>
      </c>
      <c r="O1500" s="191" t="str">
        <f t="shared" si="173"/>
        <v>NL200</v>
      </c>
      <c r="P1500" s="57">
        <f t="shared" si="174"/>
        <v>205.32128514056225</v>
      </c>
      <c r="Q1500" s="192">
        <f t="shared" si="179"/>
        <v>187912.90959291323</v>
      </c>
      <c r="R1500" s="149">
        <f t="shared" si="175"/>
        <v>2801702.263599854</v>
      </c>
      <c r="S1500" s="187">
        <v>46394</v>
      </c>
      <c r="T1500" s="149"/>
      <c r="U1500" s="191"/>
      <c r="X1500" s="149">
        <f t="shared" si="176"/>
        <v>6138</v>
      </c>
      <c r="Y1500" s="57">
        <f t="shared" si="177"/>
        <v>-187912.90959291323</v>
      </c>
      <c r="Z1500" s="193">
        <f t="shared" si="178"/>
        <v>-2795564.263599854</v>
      </c>
    </row>
    <row r="1501" spans="14:26" x14ac:dyDescent="0.2">
      <c r="N1501" s="56">
        <v>1502</v>
      </c>
      <c r="O1501" s="191" t="str">
        <f t="shared" si="173"/>
        <v>NL200</v>
      </c>
      <c r="P1501" s="57">
        <f t="shared" si="174"/>
        <v>205.32128514056225</v>
      </c>
      <c r="Q1501" s="192">
        <f t="shared" si="179"/>
        <v>188118.23087805379</v>
      </c>
      <c r="R1501" s="149">
        <f t="shared" si="175"/>
        <v>2803568.8207374956</v>
      </c>
      <c r="S1501" s="187">
        <v>46395</v>
      </c>
      <c r="T1501" s="149"/>
      <c r="U1501" s="191"/>
      <c r="X1501" s="149">
        <f t="shared" si="176"/>
        <v>6138</v>
      </c>
      <c r="Y1501" s="57">
        <f t="shared" si="177"/>
        <v>-188118.23087805379</v>
      </c>
      <c r="Z1501" s="193">
        <f t="shared" si="178"/>
        <v>-2797430.8207374956</v>
      </c>
    </row>
    <row r="1502" spans="14:26" x14ac:dyDescent="0.2">
      <c r="N1502" s="56">
        <v>1503</v>
      </c>
      <c r="O1502" s="191" t="str">
        <f t="shared" si="173"/>
        <v>NL200</v>
      </c>
      <c r="P1502" s="57">
        <f t="shared" si="174"/>
        <v>205.32128514056225</v>
      </c>
      <c r="Q1502" s="192">
        <f t="shared" si="179"/>
        <v>188323.55216319434</v>
      </c>
      <c r="R1502" s="149">
        <f t="shared" si="175"/>
        <v>2805435.3778751371</v>
      </c>
      <c r="S1502" s="187">
        <v>46396</v>
      </c>
      <c r="T1502" s="149"/>
      <c r="U1502" s="191"/>
      <c r="X1502" s="149">
        <f t="shared" si="176"/>
        <v>6138</v>
      </c>
      <c r="Y1502" s="57">
        <f t="shared" si="177"/>
        <v>-188323.55216319434</v>
      </c>
      <c r="Z1502" s="193">
        <f t="shared" si="178"/>
        <v>-2799297.3778751371</v>
      </c>
    </row>
    <row r="1503" spans="14:26" x14ac:dyDescent="0.2">
      <c r="N1503" s="56">
        <v>1504</v>
      </c>
      <c r="O1503" s="191" t="str">
        <f t="shared" si="173"/>
        <v>NL200</v>
      </c>
      <c r="P1503" s="57">
        <f t="shared" si="174"/>
        <v>205.32128514056225</v>
      </c>
      <c r="Q1503" s="192">
        <f t="shared" si="179"/>
        <v>188528.8734483349</v>
      </c>
      <c r="R1503" s="149">
        <f t="shared" si="175"/>
        <v>2807301.9350127783</v>
      </c>
      <c r="S1503" s="187">
        <v>46397</v>
      </c>
      <c r="T1503" s="149"/>
      <c r="U1503" s="191"/>
      <c r="X1503" s="149">
        <f t="shared" si="176"/>
        <v>6138</v>
      </c>
      <c r="Y1503" s="57">
        <f t="shared" si="177"/>
        <v>-188528.8734483349</v>
      </c>
      <c r="Z1503" s="193">
        <f t="shared" si="178"/>
        <v>-2801163.9350127783</v>
      </c>
    </row>
    <row r="1504" spans="14:26" x14ac:dyDescent="0.2">
      <c r="N1504" s="56">
        <v>1505</v>
      </c>
      <c r="O1504" s="191" t="str">
        <f t="shared" si="173"/>
        <v>NL200</v>
      </c>
      <c r="P1504" s="57">
        <f t="shared" si="174"/>
        <v>205.32128514056225</v>
      </c>
      <c r="Q1504" s="192">
        <f t="shared" si="179"/>
        <v>188734.19473347545</v>
      </c>
      <c r="R1504" s="149">
        <f t="shared" si="175"/>
        <v>2809168.4921504199</v>
      </c>
      <c r="S1504" s="187">
        <v>46398</v>
      </c>
      <c r="T1504" s="149"/>
      <c r="U1504" s="191"/>
      <c r="X1504" s="149">
        <f t="shared" si="176"/>
        <v>6138</v>
      </c>
      <c r="Y1504" s="57">
        <f t="shared" si="177"/>
        <v>-188734.19473347545</v>
      </c>
      <c r="Z1504" s="193">
        <f t="shared" si="178"/>
        <v>-2803030.4921504199</v>
      </c>
    </row>
    <row r="1505" spans="14:26" x14ac:dyDescent="0.2">
      <c r="N1505" s="56">
        <v>1506</v>
      </c>
      <c r="O1505" s="191" t="str">
        <f t="shared" si="173"/>
        <v>NL200</v>
      </c>
      <c r="P1505" s="57">
        <f t="shared" si="174"/>
        <v>205.32128514056225</v>
      </c>
      <c r="Q1505" s="192">
        <f t="shared" si="179"/>
        <v>188939.51601861601</v>
      </c>
      <c r="R1505" s="149">
        <f t="shared" si="175"/>
        <v>2811035.0492880614</v>
      </c>
      <c r="S1505" s="187">
        <v>46399</v>
      </c>
      <c r="T1505" s="149"/>
      <c r="U1505" s="191"/>
      <c r="X1505" s="149">
        <f t="shared" si="176"/>
        <v>6138</v>
      </c>
      <c r="Y1505" s="57">
        <f t="shared" si="177"/>
        <v>-188939.51601861601</v>
      </c>
      <c r="Z1505" s="193">
        <f t="shared" si="178"/>
        <v>-2804897.0492880614</v>
      </c>
    </row>
    <row r="1506" spans="14:26" x14ac:dyDescent="0.2">
      <c r="N1506" s="56">
        <v>1507</v>
      </c>
      <c r="O1506" s="191" t="str">
        <f t="shared" si="173"/>
        <v>NL200</v>
      </c>
      <c r="P1506" s="57">
        <f t="shared" si="174"/>
        <v>205.32128514056225</v>
      </c>
      <c r="Q1506" s="192">
        <f t="shared" si="179"/>
        <v>189144.83730375656</v>
      </c>
      <c r="R1506" s="149">
        <f t="shared" si="175"/>
        <v>2812901.606425703</v>
      </c>
      <c r="S1506" s="187">
        <v>46400</v>
      </c>
      <c r="T1506" s="149"/>
      <c r="U1506" s="191"/>
      <c r="X1506" s="149">
        <f t="shared" si="176"/>
        <v>6138</v>
      </c>
      <c r="Y1506" s="57">
        <f t="shared" si="177"/>
        <v>-189144.83730375656</v>
      </c>
      <c r="Z1506" s="193">
        <f t="shared" si="178"/>
        <v>-2806763.606425703</v>
      </c>
    </row>
    <row r="1507" spans="14:26" x14ac:dyDescent="0.2">
      <c r="N1507" s="56">
        <v>1508</v>
      </c>
      <c r="O1507" s="191" t="str">
        <f t="shared" si="173"/>
        <v>NL200</v>
      </c>
      <c r="P1507" s="57">
        <f t="shared" si="174"/>
        <v>205.32128514056225</v>
      </c>
      <c r="Q1507" s="192">
        <f t="shared" si="179"/>
        <v>189350.15858889712</v>
      </c>
      <c r="R1507" s="149">
        <f t="shared" si="175"/>
        <v>2814768.1635633442</v>
      </c>
      <c r="S1507" s="187">
        <v>46401</v>
      </c>
      <c r="T1507" s="149"/>
      <c r="U1507" s="191"/>
      <c r="X1507" s="149">
        <f t="shared" si="176"/>
        <v>6138</v>
      </c>
      <c r="Y1507" s="57">
        <f t="shared" si="177"/>
        <v>-189350.15858889712</v>
      </c>
      <c r="Z1507" s="193">
        <f t="shared" si="178"/>
        <v>-2808630.1635633442</v>
      </c>
    </row>
    <row r="1508" spans="14:26" x14ac:dyDescent="0.2">
      <c r="N1508" s="56">
        <v>1509</v>
      </c>
      <c r="O1508" s="191" t="str">
        <f t="shared" si="173"/>
        <v>NL200</v>
      </c>
      <c r="P1508" s="57">
        <f t="shared" si="174"/>
        <v>205.32128514056225</v>
      </c>
      <c r="Q1508" s="192">
        <f t="shared" si="179"/>
        <v>189555.47987403767</v>
      </c>
      <c r="R1508" s="149">
        <f t="shared" si="175"/>
        <v>2816634.7207009858</v>
      </c>
      <c r="S1508" s="187">
        <v>46402</v>
      </c>
      <c r="T1508" s="149"/>
      <c r="U1508" s="191"/>
      <c r="X1508" s="149">
        <f t="shared" si="176"/>
        <v>6138</v>
      </c>
      <c r="Y1508" s="57">
        <f t="shared" si="177"/>
        <v>-189555.47987403767</v>
      </c>
      <c r="Z1508" s="193">
        <f t="shared" si="178"/>
        <v>-2810496.7207009858</v>
      </c>
    </row>
    <row r="1509" spans="14:26" x14ac:dyDescent="0.2">
      <c r="N1509" s="56">
        <v>1510</v>
      </c>
      <c r="O1509" s="191" t="str">
        <f t="shared" si="173"/>
        <v>NL200</v>
      </c>
      <c r="P1509" s="57">
        <f t="shared" si="174"/>
        <v>205.32128514056225</v>
      </c>
      <c r="Q1509" s="192">
        <f t="shared" si="179"/>
        <v>189760.80115917823</v>
      </c>
      <c r="R1509" s="149">
        <f t="shared" si="175"/>
        <v>2818501.2778386273</v>
      </c>
      <c r="S1509" s="187">
        <v>46403</v>
      </c>
      <c r="T1509" s="149"/>
      <c r="U1509" s="191"/>
      <c r="X1509" s="149">
        <f t="shared" si="176"/>
        <v>6138</v>
      </c>
      <c r="Y1509" s="57">
        <f t="shared" si="177"/>
        <v>-189760.80115917823</v>
      </c>
      <c r="Z1509" s="193">
        <f t="shared" si="178"/>
        <v>-2812363.2778386273</v>
      </c>
    </row>
    <row r="1510" spans="14:26" x14ac:dyDescent="0.2">
      <c r="N1510" s="56">
        <v>1511</v>
      </c>
      <c r="O1510" s="191" t="str">
        <f t="shared" si="173"/>
        <v>NL200</v>
      </c>
      <c r="P1510" s="57">
        <f t="shared" si="174"/>
        <v>205.32128514056225</v>
      </c>
      <c r="Q1510" s="192">
        <f t="shared" si="179"/>
        <v>189966.12244431878</v>
      </c>
      <c r="R1510" s="149">
        <f t="shared" si="175"/>
        <v>2820367.8349762689</v>
      </c>
      <c r="S1510" s="187">
        <v>46404</v>
      </c>
      <c r="T1510" s="149"/>
      <c r="U1510" s="191"/>
      <c r="X1510" s="149">
        <f t="shared" si="176"/>
        <v>6138</v>
      </c>
      <c r="Y1510" s="57">
        <f t="shared" si="177"/>
        <v>-189966.12244431878</v>
      </c>
      <c r="Z1510" s="193">
        <f t="shared" si="178"/>
        <v>-2814229.8349762689</v>
      </c>
    </row>
    <row r="1511" spans="14:26" x14ac:dyDescent="0.2">
      <c r="N1511" s="56">
        <v>1512</v>
      </c>
      <c r="O1511" s="191" t="str">
        <f t="shared" si="173"/>
        <v>NL200</v>
      </c>
      <c r="P1511" s="57">
        <f t="shared" si="174"/>
        <v>205.32128514056225</v>
      </c>
      <c r="Q1511" s="192">
        <f t="shared" si="179"/>
        <v>190171.44372945934</v>
      </c>
      <c r="R1511" s="149">
        <f t="shared" si="175"/>
        <v>2822234.3921139101</v>
      </c>
      <c r="S1511" s="187">
        <v>46405</v>
      </c>
      <c r="T1511" s="149"/>
      <c r="U1511" s="191"/>
      <c r="X1511" s="149">
        <f t="shared" si="176"/>
        <v>6138</v>
      </c>
      <c r="Y1511" s="57">
        <f t="shared" si="177"/>
        <v>-190171.44372945934</v>
      </c>
      <c r="Z1511" s="193">
        <f t="shared" si="178"/>
        <v>-2816096.3921139101</v>
      </c>
    </row>
    <row r="1512" spans="14:26" x14ac:dyDescent="0.2">
      <c r="N1512" s="56">
        <v>1513</v>
      </c>
      <c r="O1512" s="191" t="str">
        <f t="shared" si="173"/>
        <v>NL200</v>
      </c>
      <c r="P1512" s="57">
        <f t="shared" si="174"/>
        <v>205.32128514056225</v>
      </c>
      <c r="Q1512" s="192">
        <f t="shared" si="179"/>
        <v>190376.76501459989</v>
      </c>
      <c r="R1512" s="149">
        <f t="shared" si="175"/>
        <v>2824100.9492515516</v>
      </c>
      <c r="S1512" s="187">
        <v>46406</v>
      </c>
      <c r="T1512" s="149"/>
      <c r="U1512" s="191"/>
      <c r="X1512" s="149">
        <f t="shared" si="176"/>
        <v>6138</v>
      </c>
      <c r="Y1512" s="57">
        <f t="shared" si="177"/>
        <v>-190376.76501459989</v>
      </c>
      <c r="Z1512" s="193">
        <f t="shared" si="178"/>
        <v>-2817962.9492515516</v>
      </c>
    </row>
    <row r="1513" spans="14:26" x14ac:dyDescent="0.2">
      <c r="N1513" s="56">
        <v>1514</v>
      </c>
      <c r="O1513" s="191" t="str">
        <f t="shared" si="173"/>
        <v>NL200</v>
      </c>
      <c r="P1513" s="57">
        <f t="shared" si="174"/>
        <v>205.32128514056225</v>
      </c>
      <c r="Q1513" s="192">
        <f t="shared" si="179"/>
        <v>190582.08629974045</v>
      </c>
      <c r="R1513" s="149">
        <f t="shared" si="175"/>
        <v>2825967.5063891932</v>
      </c>
      <c r="S1513" s="187">
        <v>46407</v>
      </c>
      <c r="T1513" s="149"/>
      <c r="U1513" s="191"/>
      <c r="X1513" s="149">
        <f t="shared" si="176"/>
        <v>6138</v>
      </c>
      <c r="Y1513" s="57">
        <f t="shared" si="177"/>
        <v>-190582.08629974045</v>
      </c>
      <c r="Z1513" s="193">
        <f t="shared" si="178"/>
        <v>-2819829.5063891932</v>
      </c>
    </row>
    <row r="1514" spans="14:26" x14ac:dyDescent="0.2">
      <c r="N1514" s="56">
        <v>1515</v>
      </c>
      <c r="O1514" s="191" t="str">
        <f t="shared" si="173"/>
        <v>NL200</v>
      </c>
      <c r="P1514" s="57">
        <f t="shared" si="174"/>
        <v>205.32128514056225</v>
      </c>
      <c r="Q1514" s="192">
        <f t="shared" si="179"/>
        <v>190787.407584881</v>
      </c>
      <c r="R1514" s="149">
        <f t="shared" si="175"/>
        <v>2827834.0635268348</v>
      </c>
      <c r="S1514" s="187">
        <v>46408</v>
      </c>
      <c r="T1514" s="149"/>
      <c r="U1514" s="191"/>
      <c r="X1514" s="149">
        <f t="shared" si="176"/>
        <v>6138</v>
      </c>
      <c r="Y1514" s="57">
        <f t="shared" si="177"/>
        <v>-190787.407584881</v>
      </c>
      <c r="Z1514" s="193">
        <f t="shared" si="178"/>
        <v>-2821696.0635268348</v>
      </c>
    </row>
    <row r="1515" spans="14:26" x14ac:dyDescent="0.2">
      <c r="N1515" s="56">
        <v>1516</v>
      </c>
      <c r="O1515" s="191" t="str">
        <f t="shared" si="173"/>
        <v>NL200</v>
      </c>
      <c r="P1515" s="57">
        <f t="shared" si="174"/>
        <v>205.32128514056225</v>
      </c>
      <c r="Q1515" s="192">
        <f t="shared" si="179"/>
        <v>190992.72887002156</v>
      </c>
      <c r="R1515" s="149">
        <f t="shared" si="175"/>
        <v>2829700.620664476</v>
      </c>
      <c r="S1515" s="187">
        <v>46409</v>
      </c>
      <c r="T1515" s="149"/>
      <c r="U1515" s="191"/>
      <c r="X1515" s="149">
        <f t="shared" si="176"/>
        <v>6138</v>
      </c>
      <c r="Y1515" s="57">
        <f t="shared" si="177"/>
        <v>-190992.72887002156</v>
      </c>
      <c r="Z1515" s="193">
        <f t="shared" si="178"/>
        <v>-2823562.620664476</v>
      </c>
    </row>
    <row r="1516" spans="14:26" x14ac:dyDescent="0.2">
      <c r="N1516" s="56">
        <v>1517</v>
      </c>
      <c r="O1516" s="191" t="str">
        <f t="shared" si="173"/>
        <v>NL200</v>
      </c>
      <c r="P1516" s="57">
        <f t="shared" si="174"/>
        <v>205.32128514056225</v>
      </c>
      <c r="Q1516" s="192">
        <f t="shared" si="179"/>
        <v>191198.05015516211</v>
      </c>
      <c r="R1516" s="149">
        <f t="shared" si="175"/>
        <v>2831567.1778021175</v>
      </c>
      <c r="S1516" s="187">
        <v>46410</v>
      </c>
      <c r="T1516" s="149"/>
      <c r="U1516" s="191"/>
      <c r="X1516" s="149">
        <f t="shared" si="176"/>
        <v>6138</v>
      </c>
      <c r="Y1516" s="57">
        <f t="shared" si="177"/>
        <v>-191198.05015516211</v>
      </c>
      <c r="Z1516" s="193">
        <f t="shared" si="178"/>
        <v>-2825429.1778021175</v>
      </c>
    </row>
    <row r="1517" spans="14:26" x14ac:dyDescent="0.2">
      <c r="N1517" s="56">
        <v>1518</v>
      </c>
      <c r="O1517" s="191" t="str">
        <f t="shared" si="173"/>
        <v>NL200</v>
      </c>
      <c r="P1517" s="57">
        <f t="shared" si="174"/>
        <v>205.32128514056225</v>
      </c>
      <c r="Q1517" s="192">
        <f t="shared" si="179"/>
        <v>191403.37144030267</v>
      </c>
      <c r="R1517" s="149">
        <f t="shared" si="175"/>
        <v>2833433.7349397591</v>
      </c>
      <c r="S1517" s="187">
        <v>46411</v>
      </c>
      <c r="T1517" s="149"/>
      <c r="U1517" s="191"/>
      <c r="X1517" s="149">
        <f t="shared" si="176"/>
        <v>6138</v>
      </c>
      <c r="Y1517" s="57">
        <f t="shared" si="177"/>
        <v>-191403.37144030267</v>
      </c>
      <c r="Z1517" s="193">
        <f t="shared" si="178"/>
        <v>-2827295.7349397591</v>
      </c>
    </row>
    <row r="1518" spans="14:26" x14ac:dyDescent="0.2">
      <c r="N1518" s="56">
        <v>1519</v>
      </c>
      <c r="O1518" s="191" t="str">
        <f t="shared" si="173"/>
        <v>NL200</v>
      </c>
      <c r="P1518" s="57">
        <f t="shared" si="174"/>
        <v>205.32128514056225</v>
      </c>
      <c r="Q1518" s="192">
        <f t="shared" si="179"/>
        <v>191608.69272544322</v>
      </c>
      <c r="R1518" s="149">
        <f t="shared" si="175"/>
        <v>2835300.2920774007</v>
      </c>
      <c r="S1518" s="187">
        <v>46412</v>
      </c>
      <c r="T1518" s="149"/>
      <c r="U1518" s="191"/>
      <c r="X1518" s="149">
        <f t="shared" si="176"/>
        <v>6138</v>
      </c>
      <c r="Y1518" s="57">
        <f t="shared" si="177"/>
        <v>-191608.69272544322</v>
      </c>
      <c r="Z1518" s="193">
        <f t="shared" si="178"/>
        <v>-2829162.2920774007</v>
      </c>
    </row>
    <row r="1519" spans="14:26" x14ac:dyDescent="0.2">
      <c r="N1519" s="56">
        <v>1520</v>
      </c>
      <c r="O1519" s="191" t="str">
        <f t="shared" si="173"/>
        <v>NL200</v>
      </c>
      <c r="P1519" s="57">
        <f t="shared" si="174"/>
        <v>205.32128514056225</v>
      </c>
      <c r="Q1519" s="192">
        <f t="shared" si="179"/>
        <v>191814.01401058378</v>
      </c>
      <c r="R1519" s="149">
        <f t="shared" si="175"/>
        <v>2837166.8492150418</v>
      </c>
      <c r="S1519" s="187">
        <v>46413</v>
      </c>
      <c r="T1519" s="149"/>
      <c r="U1519" s="191"/>
      <c r="X1519" s="149">
        <f t="shared" si="176"/>
        <v>6138</v>
      </c>
      <c r="Y1519" s="57">
        <f t="shared" si="177"/>
        <v>-191814.01401058378</v>
      </c>
      <c r="Z1519" s="193">
        <f t="shared" si="178"/>
        <v>-2831028.8492150418</v>
      </c>
    </row>
    <row r="1520" spans="14:26" x14ac:dyDescent="0.2">
      <c r="N1520" s="56">
        <v>1521</v>
      </c>
      <c r="O1520" s="191" t="str">
        <f t="shared" si="173"/>
        <v>NL200</v>
      </c>
      <c r="P1520" s="57">
        <f t="shared" si="174"/>
        <v>205.32128514056225</v>
      </c>
      <c r="Q1520" s="192">
        <f t="shared" si="179"/>
        <v>192019.33529572433</v>
      </c>
      <c r="R1520" s="149">
        <f t="shared" si="175"/>
        <v>2839033.4063526834</v>
      </c>
      <c r="S1520" s="187">
        <v>46414</v>
      </c>
      <c r="T1520" s="149"/>
      <c r="U1520" s="191"/>
      <c r="X1520" s="149">
        <f t="shared" si="176"/>
        <v>6138</v>
      </c>
      <c r="Y1520" s="57">
        <f t="shared" si="177"/>
        <v>-192019.33529572433</v>
      </c>
      <c r="Z1520" s="193">
        <f t="shared" si="178"/>
        <v>-2832895.4063526834</v>
      </c>
    </row>
    <row r="1521" spans="14:26" x14ac:dyDescent="0.2">
      <c r="N1521" s="56">
        <v>1522</v>
      </c>
      <c r="O1521" s="191" t="str">
        <f t="shared" si="173"/>
        <v>NL200</v>
      </c>
      <c r="P1521" s="57">
        <f t="shared" si="174"/>
        <v>205.32128514056225</v>
      </c>
      <c r="Q1521" s="192">
        <f t="shared" si="179"/>
        <v>192224.65658086489</v>
      </c>
      <c r="R1521" s="149">
        <f t="shared" si="175"/>
        <v>2840899.963490325</v>
      </c>
      <c r="S1521" s="187">
        <v>46415</v>
      </c>
      <c r="T1521" s="149"/>
      <c r="U1521" s="191"/>
      <c r="X1521" s="149">
        <f t="shared" si="176"/>
        <v>6138</v>
      </c>
      <c r="Y1521" s="57">
        <f t="shared" si="177"/>
        <v>-192224.65658086489</v>
      </c>
      <c r="Z1521" s="193">
        <f t="shared" si="178"/>
        <v>-2834761.963490325</v>
      </c>
    </row>
    <row r="1522" spans="14:26" x14ac:dyDescent="0.2">
      <c r="N1522" s="56">
        <v>1523</v>
      </c>
      <c r="O1522" s="191" t="str">
        <f t="shared" si="173"/>
        <v>NL200</v>
      </c>
      <c r="P1522" s="57">
        <f t="shared" si="174"/>
        <v>205.32128514056225</v>
      </c>
      <c r="Q1522" s="192">
        <f t="shared" si="179"/>
        <v>192429.97786600544</v>
      </c>
      <c r="R1522" s="149">
        <f t="shared" si="175"/>
        <v>2842766.5206279666</v>
      </c>
      <c r="S1522" s="187">
        <v>46416</v>
      </c>
      <c r="T1522" s="149"/>
      <c r="U1522" s="191"/>
      <c r="X1522" s="149">
        <f t="shared" si="176"/>
        <v>6138</v>
      </c>
      <c r="Y1522" s="57">
        <f t="shared" si="177"/>
        <v>-192429.97786600544</v>
      </c>
      <c r="Z1522" s="193">
        <f t="shared" si="178"/>
        <v>-2836628.5206279666</v>
      </c>
    </row>
    <row r="1523" spans="14:26" x14ac:dyDescent="0.2">
      <c r="N1523" s="56">
        <v>1524</v>
      </c>
      <c r="O1523" s="191" t="str">
        <f t="shared" si="173"/>
        <v>NL200</v>
      </c>
      <c r="P1523" s="57">
        <f t="shared" si="174"/>
        <v>205.32128514056225</v>
      </c>
      <c r="Q1523" s="192">
        <f t="shared" si="179"/>
        <v>192635.299151146</v>
      </c>
      <c r="R1523" s="149">
        <f t="shared" si="175"/>
        <v>2844633.0777656077</v>
      </c>
      <c r="S1523" s="187">
        <v>46417</v>
      </c>
      <c r="T1523" s="149"/>
      <c r="U1523" s="191"/>
      <c r="X1523" s="149">
        <f t="shared" si="176"/>
        <v>6138</v>
      </c>
      <c r="Y1523" s="57">
        <f t="shared" si="177"/>
        <v>-192635.299151146</v>
      </c>
      <c r="Z1523" s="193">
        <f t="shared" si="178"/>
        <v>-2838495.0777656077</v>
      </c>
    </row>
    <row r="1524" spans="14:26" x14ac:dyDescent="0.2">
      <c r="N1524" s="56">
        <v>1525</v>
      </c>
      <c r="O1524" s="191" t="str">
        <f t="shared" si="173"/>
        <v>NL200</v>
      </c>
      <c r="P1524" s="57">
        <f t="shared" si="174"/>
        <v>205.32128514056225</v>
      </c>
      <c r="Q1524" s="192">
        <f t="shared" si="179"/>
        <v>192840.62043628655</v>
      </c>
      <c r="R1524" s="149">
        <f t="shared" si="175"/>
        <v>2846499.6349032493</v>
      </c>
      <c r="S1524" s="187">
        <v>46418</v>
      </c>
      <c r="T1524" s="149"/>
      <c r="U1524" s="191"/>
      <c r="X1524" s="149">
        <f t="shared" si="176"/>
        <v>6138</v>
      </c>
      <c r="Y1524" s="57">
        <f t="shared" si="177"/>
        <v>-192840.62043628655</v>
      </c>
      <c r="Z1524" s="193">
        <f t="shared" si="178"/>
        <v>-2840361.6349032493</v>
      </c>
    </row>
    <row r="1525" spans="14:26" x14ac:dyDescent="0.2">
      <c r="N1525" s="56">
        <v>1526</v>
      </c>
      <c r="O1525" s="191" t="str">
        <f t="shared" si="173"/>
        <v>NL200</v>
      </c>
      <c r="P1525" s="57">
        <f t="shared" si="174"/>
        <v>205.32128514056225</v>
      </c>
      <c r="Q1525" s="192">
        <f t="shared" si="179"/>
        <v>193045.94172142711</v>
      </c>
      <c r="R1525" s="149">
        <f t="shared" si="175"/>
        <v>2848366.1920408909</v>
      </c>
      <c r="S1525" s="187">
        <v>46419</v>
      </c>
      <c r="T1525" s="149"/>
      <c r="U1525" s="191"/>
      <c r="X1525" s="149">
        <f t="shared" si="176"/>
        <v>6138</v>
      </c>
      <c r="Y1525" s="57">
        <f t="shared" si="177"/>
        <v>-193045.94172142711</v>
      </c>
      <c r="Z1525" s="193">
        <f t="shared" si="178"/>
        <v>-2842228.1920408909</v>
      </c>
    </row>
    <row r="1526" spans="14:26" x14ac:dyDescent="0.2">
      <c r="N1526" s="56">
        <v>1527</v>
      </c>
      <c r="O1526" s="191" t="str">
        <f t="shared" si="173"/>
        <v>NL200</v>
      </c>
      <c r="P1526" s="57">
        <f t="shared" si="174"/>
        <v>205.32128514056225</v>
      </c>
      <c r="Q1526" s="192">
        <f t="shared" si="179"/>
        <v>193251.26300656766</v>
      </c>
      <c r="R1526" s="149">
        <f t="shared" si="175"/>
        <v>2850232.7491785325</v>
      </c>
      <c r="S1526" s="187">
        <v>46420</v>
      </c>
      <c r="T1526" s="149"/>
      <c r="U1526" s="191"/>
      <c r="X1526" s="149">
        <f t="shared" si="176"/>
        <v>6138</v>
      </c>
      <c r="Y1526" s="57">
        <f t="shared" si="177"/>
        <v>-193251.26300656766</v>
      </c>
      <c r="Z1526" s="193">
        <f t="shared" si="178"/>
        <v>-2844094.7491785325</v>
      </c>
    </row>
    <row r="1527" spans="14:26" x14ac:dyDescent="0.2">
      <c r="N1527" s="56">
        <v>1528</v>
      </c>
      <c r="O1527" s="191" t="str">
        <f t="shared" si="173"/>
        <v>NL200</v>
      </c>
      <c r="P1527" s="57">
        <f t="shared" si="174"/>
        <v>205.32128514056225</v>
      </c>
      <c r="Q1527" s="192">
        <f t="shared" si="179"/>
        <v>193456.58429170822</v>
      </c>
      <c r="R1527" s="149">
        <f t="shared" si="175"/>
        <v>2852099.3063161736</v>
      </c>
      <c r="S1527" s="187">
        <v>46421</v>
      </c>
      <c r="T1527" s="149"/>
      <c r="U1527" s="191"/>
      <c r="X1527" s="149">
        <f t="shared" si="176"/>
        <v>6138</v>
      </c>
      <c r="Y1527" s="57">
        <f t="shared" si="177"/>
        <v>-193456.58429170822</v>
      </c>
      <c r="Z1527" s="193">
        <f t="shared" si="178"/>
        <v>-2845961.3063161736</v>
      </c>
    </row>
    <row r="1528" spans="14:26" x14ac:dyDescent="0.2">
      <c r="N1528" s="56">
        <v>1529</v>
      </c>
      <c r="O1528" s="191" t="str">
        <f t="shared" si="173"/>
        <v>NL200</v>
      </c>
      <c r="P1528" s="57">
        <f t="shared" si="174"/>
        <v>205.32128514056225</v>
      </c>
      <c r="Q1528" s="192">
        <f t="shared" si="179"/>
        <v>193661.90557684877</v>
      </c>
      <c r="R1528" s="149">
        <f t="shared" si="175"/>
        <v>2853965.8634538152</v>
      </c>
      <c r="S1528" s="187">
        <v>46422</v>
      </c>
      <c r="T1528" s="149"/>
      <c r="U1528" s="191"/>
      <c r="X1528" s="149">
        <f t="shared" si="176"/>
        <v>6138</v>
      </c>
      <c r="Y1528" s="57">
        <f t="shared" si="177"/>
        <v>-193661.90557684877</v>
      </c>
      <c r="Z1528" s="193">
        <f t="shared" si="178"/>
        <v>-2847827.8634538152</v>
      </c>
    </row>
    <row r="1529" spans="14:26" x14ac:dyDescent="0.2">
      <c r="N1529" s="56">
        <v>1530</v>
      </c>
      <c r="O1529" s="191" t="str">
        <f t="shared" si="173"/>
        <v>NL200</v>
      </c>
      <c r="P1529" s="57">
        <f t="shared" si="174"/>
        <v>205.32128514056225</v>
      </c>
      <c r="Q1529" s="192">
        <f t="shared" si="179"/>
        <v>193867.22686198933</v>
      </c>
      <c r="R1529" s="149">
        <f t="shared" si="175"/>
        <v>2855832.4205914568</v>
      </c>
      <c r="S1529" s="187">
        <v>46423</v>
      </c>
      <c r="T1529" s="149"/>
      <c r="U1529" s="191"/>
      <c r="X1529" s="149">
        <f t="shared" si="176"/>
        <v>6138</v>
      </c>
      <c r="Y1529" s="57">
        <f t="shared" si="177"/>
        <v>-193867.22686198933</v>
      </c>
      <c r="Z1529" s="193">
        <f t="shared" si="178"/>
        <v>-2849694.4205914568</v>
      </c>
    </row>
    <row r="1530" spans="14:26" x14ac:dyDescent="0.2">
      <c r="N1530" s="56">
        <v>1531</v>
      </c>
      <c r="O1530" s="191" t="str">
        <f t="shared" si="173"/>
        <v>NL200</v>
      </c>
      <c r="P1530" s="57">
        <f t="shared" si="174"/>
        <v>205.32128514056225</v>
      </c>
      <c r="Q1530" s="192">
        <f t="shared" si="179"/>
        <v>194072.54814712988</v>
      </c>
      <c r="R1530" s="149">
        <f t="shared" si="175"/>
        <v>2857698.9777290984</v>
      </c>
      <c r="S1530" s="187">
        <v>46424</v>
      </c>
      <c r="T1530" s="149"/>
      <c r="U1530" s="191"/>
      <c r="X1530" s="149">
        <f t="shared" si="176"/>
        <v>6138</v>
      </c>
      <c r="Y1530" s="57">
        <f t="shared" si="177"/>
        <v>-194072.54814712988</v>
      </c>
      <c r="Z1530" s="193">
        <f t="shared" si="178"/>
        <v>-2851560.9777290984</v>
      </c>
    </row>
    <row r="1531" spans="14:26" x14ac:dyDescent="0.2">
      <c r="N1531" s="56">
        <v>1532</v>
      </c>
      <c r="O1531" s="191" t="str">
        <f t="shared" si="173"/>
        <v>NL200</v>
      </c>
      <c r="P1531" s="57">
        <f t="shared" si="174"/>
        <v>205.32128514056225</v>
      </c>
      <c r="Q1531" s="192">
        <f t="shared" si="179"/>
        <v>194277.86943227044</v>
      </c>
      <c r="R1531" s="149">
        <f t="shared" si="175"/>
        <v>2859565.5348667395</v>
      </c>
      <c r="S1531" s="187">
        <v>46425</v>
      </c>
      <c r="T1531" s="149"/>
      <c r="U1531" s="191"/>
      <c r="X1531" s="149">
        <f t="shared" si="176"/>
        <v>6138</v>
      </c>
      <c r="Y1531" s="57">
        <f t="shared" si="177"/>
        <v>-194277.86943227044</v>
      </c>
      <c r="Z1531" s="193">
        <f t="shared" si="178"/>
        <v>-2853427.5348667395</v>
      </c>
    </row>
    <row r="1532" spans="14:26" x14ac:dyDescent="0.2">
      <c r="N1532" s="56">
        <v>1533</v>
      </c>
      <c r="O1532" s="191" t="str">
        <f t="shared" si="173"/>
        <v>NL200</v>
      </c>
      <c r="P1532" s="57">
        <f t="shared" si="174"/>
        <v>205.32128514056225</v>
      </c>
      <c r="Q1532" s="192">
        <f t="shared" si="179"/>
        <v>194483.19071741099</v>
      </c>
      <c r="R1532" s="149">
        <f t="shared" si="175"/>
        <v>2861432.0920043811</v>
      </c>
      <c r="S1532" s="187">
        <v>46426</v>
      </c>
      <c r="T1532" s="149"/>
      <c r="U1532" s="191"/>
      <c r="X1532" s="149">
        <f t="shared" si="176"/>
        <v>6138</v>
      </c>
      <c r="Y1532" s="57">
        <f t="shared" si="177"/>
        <v>-194483.19071741099</v>
      </c>
      <c r="Z1532" s="193">
        <f t="shared" si="178"/>
        <v>-2855294.0920043811</v>
      </c>
    </row>
    <row r="1533" spans="14:26" x14ac:dyDescent="0.2">
      <c r="N1533" s="56">
        <v>1534</v>
      </c>
      <c r="O1533" s="191" t="str">
        <f t="shared" si="173"/>
        <v>NL200</v>
      </c>
      <c r="P1533" s="57">
        <f t="shared" si="174"/>
        <v>205.32128514056225</v>
      </c>
      <c r="Q1533" s="192">
        <f t="shared" si="179"/>
        <v>194688.51200255155</v>
      </c>
      <c r="R1533" s="149">
        <f t="shared" si="175"/>
        <v>2863298.6491420227</v>
      </c>
      <c r="S1533" s="187">
        <v>46427</v>
      </c>
      <c r="T1533" s="149"/>
      <c r="U1533" s="191"/>
      <c r="X1533" s="149">
        <f t="shared" si="176"/>
        <v>6138</v>
      </c>
      <c r="Y1533" s="57">
        <f t="shared" si="177"/>
        <v>-194688.51200255155</v>
      </c>
      <c r="Z1533" s="193">
        <f t="shared" si="178"/>
        <v>-2857160.6491420227</v>
      </c>
    </row>
    <row r="1534" spans="14:26" x14ac:dyDescent="0.2">
      <c r="N1534" s="56">
        <v>1535</v>
      </c>
      <c r="O1534" s="191" t="str">
        <f t="shared" si="173"/>
        <v>NL200</v>
      </c>
      <c r="P1534" s="57">
        <f t="shared" si="174"/>
        <v>205.32128514056225</v>
      </c>
      <c r="Q1534" s="192">
        <f t="shared" si="179"/>
        <v>194893.8332876921</v>
      </c>
      <c r="R1534" s="149">
        <f t="shared" si="175"/>
        <v>2865165.2062796643</v>
      </c>
      <c r="S1534" s="187">
        <v>46428</v>
      </c>
      <c r="T1534" s="149"/>
      <c r="U1534" s="191"/>
      <c r="X1534" s="149">
        <f t="shared" si="176"/>
        <v>6138</v>
      </c>
      <c r="Y1534" s="57">
        <f t="shared" si="177"/>
        <v>-194893.8332876921</v>
      </c>
      <c r="Z1534" s="193">
        <f t="shared" si="178"/>
        <v>-2859027.2062796643</v>
      </c>
    </row>
    <row r="1535" spans="14:26" x14ac:dyDescent="0.2">
      <c r="N1535" s="56">
        <v>1536</v>
      </c>
      <c r="O1535" s="191" t="str">
        <f t="shared" si="173"/>
        <v>NL200</v>
      </c>
      <c r="P1535" s="57">
        <f t="shared" si="174"/>
        <v>205.32128514056225</v>
      </c>
      <c r="Q1535" s="192">
        <f t="shared" si="179"/>
        <v>195099.15457283266</v>
      </c>
      <c r="R1535" s="149">
        <f t="shared" si="175"/>
        <v>2867031.7634173054</v>
      </c>
      <c r="S1535" s="187">
        <v>46429</v>
      </c>
      <c r="T1535" s="149"/>
      <c r="U1535" s="191"/>
      <c r="X1535" s="149">
        <f t="shared" si="176"/>
        <v>6138</v>
      </c>
      <c r="Y1535" s="57">
        <f t="shared" si="177"/>
        <v>-195099.15457283266</v>
      </c>
      <c r="Z1535" s="193">
        <f t="shared" si="178"/>
        <v>-2860893.7634173054</v>
      </c>
    </row>
    <row r="1536" spans="14:26" x14ac:dyDescent="0.2">
      <c r="N1536" s="56">
        <v>1537</v>
      </c>
      <c r="O1536" s="191" t="str">
        <f t="shared" ref="O1536:O1599" si="180">IF(N1536&lt;$K$3,$A$3,IF(AND(N1536&gt;$K$3,N1536&lt;$K$4),$A$4,IF(AND(N1536&gt;$K$4,N1536&lt;$K$5),$A$5,IF(AND(N1536&gt;$K$5,N1536&lt;$K$6),$A$6,IF(AND(N1536&gt;$K$6,N1536&lt;$K$7),$A$7,IF(AND(N1536&gt;$K$7,N1536&lt;$K$8),$A$8,IF(AND(N1536&gt;$K$8,N1536&lt;$K$9),$A$9)))))))</f>
        <v>NL200</v>
      </c>
      <c r="P1536" s="57">
        <f t="shared" si="174"/>
        <v>205.32128514056225</v>
      </c>
      <c r="Q1536" s="192">
        <f t="shared" si="179"/>
        <v>195304.47585797322</v>
      </c>
      <c r="R1536" s="149">
        <f t="shared" si="175"/>
        <v>2868898.320554947</v>
      </c>
      <c r="S1536" s="187">
        <v>46430</v>
      </c>
      <c r="T1536" s="149"/>
      <c r="U1536" s="191"/>
      <c r="X1536" s="149">
        <f t="shared" si="176"/>
        <v>6138</v>
      </c>
      <c r="Y1536" s="57">
        <f t="shared" si="177"/>
        <v>-195304.47585797322</v>
      </c>
      <c r="Z1536" s="193">
        <f t="shared" si="178"/>
        <v>-2862760.320554947</v>
      </c>
    </row>
    <row r="1537" spans="14:26" x14ac:dyDescent="0.2">
      <c r="N1537" s="56">
        <v>1538</v>
      </c>
      <c r="O1537" s="191" t="str">
        <f t="shared" si="180"/>
        <v>NL200</v>
      </c>
      <c r="P1537" s="57">
        <f t="shared" ref="P1537:P1600" si="181">VLOOKUP(O1537,$A$3:$L$9,12,0)</f>
        <v>205.32128514056225</v>
      </c>
      <c r="Q1537" s="192">
        <f t="shared" si="179"/>
        <v>195509.79714311377</v>
      </c>
      <c r="R1537" s="149">
        <f t="shared" si="175"/>
        <v>2870764.8776925886</v>
      </c>
      <c r="S1537" s="187">
        <v>46431</v>
      </c>
      <c r="T1537" s="149"/>
      <c r="U1537" s="191"/>
      <c r="X1537" s="149">
        <f t="shared" si="176"/>
        <v>6138</v>
      </c>
      <c r="Y1537" s="57">
        <f t="shared" si="177"/>
        <v>-195509.79714311377</v>
      </c>
      <c r="Z1537" s="193">
        <f t="shared" si="178"/>
        <v>-2864626.8776925886</v>
      </c>
    </row>
    <row r="1538" spans="14:26" x14ac:dyDescent="0.2">
      <c r="N1538" s="56">
        <v>1539</v>
      </c>
      <c r="O1538" s="191" t="str">
        <f t="shared" si="180"/>
        <v>NL200</v>
      </c>
      <c r="P1538" s="57">
        <f t="shared" si="181"/>
        <v>205.32128514056225</v>
      </c>
      <c r="Q1538" s="192">
        <f t="shared" si="179"/>
        <v>195715.11842825433</v>
      </c>
      <c r="R1538" s="149">
        <f t="shared" ref="R1538:R1601" si="182">$C$25*N1538</f>
        <v>2872631.4348302302</v>
      </c>
      <c r="S1538" s="187">
        <v>46432</v>
      </c>
      <c r="T1538" s="149"/>
      <c r="U1538" s="191"/>
      <c r="X1538" s="149">
        <f t="shared" si="176"/>
        <v>6138</v>
      </c>
      <c r="Y1538" s="57">
        <f t="shared" si="177"/>
        <v>-195715.11842825433</v>
      </c>
      <c r="Z1538" s="193">
        <f t="shared" si="178"/>
        <v>-2866493.4348302302</v>
      </c>
    </row>
    <row r="1539" spans="14:26" x14ac:dyDescent="0.2">
      <c r="N1539" s="56">
        <v>1540</v>
      </c>
      <c r="O1539" s="191" t="str">
        <f t="shared" si="180"/>
        <v>NL200</v>
      </c>
      <c r="P1539" s="57">
        <f t="shared" si="181"/>
        <v>205.32128514056225</v>
      </c>
      <c r="Q1539" s="192">
        <f t="shared" si="179"/>
        <v>195920.43971339488</v>
      </c>
      <c r="R1539" s="149">
        <f t="shared" si="182"/>
        <v>2874497.9919678718</v>
      </c>
      <c r="S1539" s="187">
        <v>46433</v>
      </c>
      <c r="T1539" s="149"/>
      <c r="U1539" s="191"/>
      <c r="X1539" s="149">
        <f t="shared" si="176"/>
        <v>6138</v>
      </c>
      <c r="Y1539" s="57">
        <f t="shared" si="177"/>
        <v>-195920.43971339488</v>
      </c>
      <c r="Z1539" s="193">
        <f t="shared" si="178"/>
        <v>-2868359.9919678718</v>
      </c>
    </row>
    <row r="1540" spans="14:26" x14ac:dyDescent="0.2">
      <c r="N1540" s="56">
        <v>1541</v>
      </c>
      <c r="O1540" s="191" t="str">
        <f t="shared" si="180"/>
        <v>NL200</v>
      </c>
      <c r="P1540" s="57">
        <f t="shared" si="181"/>
        <v>205.32128514056225</v>
      </c>
      <c r="Q1540" s="192">
        <f t="shared" si="179"/>
        <v>196125.76099853544</v>
      </c>
      <c r="R1540" s="149">
        <f t="shared" si="182"/>
        <v>2876364.5491055129</v>
      </c>
      <c r="S1540" s="187">
        <v>46434</v>
      </c>
      <c r="T1540" s="149"/>
      <c r="U1540" s="191"/>
      <c r="X1540" s="149">
        <f t="shared" si="176"/>
        <v>6138</v>
      </c>
      <c r="Y1540" s="57">
        <f t="shared" si="177"/>
        <v>-196125.76099853544</v>
      </c>
      <c r="Z1540" s="193">
        <f t="shared" si="178"/>
        <v>-2870226.5491055129</v>
      </c>
    </row>
    <row r="1541" spans="14:26" x14ac:dyDescent="0.2">
      <c r="N1541" s="56">
        <v>1542</v>
      </c>
      <c r="O1541" s="191" t="str">
        <f t="shared" si="180"/>
        <v>NL200</v>
      </c>
      <c r="P1541" s="57">
        <f t="shared" si="181"/>
        <v>205.32128514056225</v>
      </c>
      <c r="Q1541" s="192">
        <f t="shared" si="179"/>
        <v>196331.08228367599</v>
      </c>
      <c r="R1541" s="149">
        <f t="shared" si="182"/>
        <v>2878231.1062431545</v>
      </c>
      <c r="S1541" s="187">
        <v>46435</v>
      </c>
      <c r="T1541" s="149"/>
      <c r="U1541" s="191"/>
      <c r="X1541" s="149">
        <f t="shared" si="176"/>
        <v>6138</v>
      </c>
      <c r="Y1541" s="57">
        <f t="shared" si="177"/>
        <v>-196331.08228367599</v>
      </c>
      <c r="Z1541" s="193">
        <f t="shared" si="178"/>
        <v>-2872093.1062431545</v>
      </c>
    </row>
    <row r="1542" spans="14:26" x14ac:dyDescent="0.2">
      <c r="N1542" s="56">
        <v>1543</v>
      </c>
      <c r="O1542" s="191" t="str">
        <f t="shared" si="180"/>
        <v>NL200</v>
      </c>
      <c r="P1542" s="57">
        <f t="shared" si="181"/>
        <v>205.32128514056225</v>
      </c>
      <c r="Q1542" s="192">
        <f t="shared" si="179"/>
        <v>196536.40356881655</v>
      </c>
      <c r="R1542" s="149">
        <f t="shared" si="182"/>
        <v>2880097.6633807961</v>
      </c>
      <c r="S1542" s="187">
        <v>46436</v>
      </c>
      <c r="T1542" s="149"/>
      <c r="U1542" s="191"/>
      <c r="X1542" s="149">
        <f t="shared" si="176"/>
        <v>6138</v>
      </c>
      <c r="Y1542" s="57">
        <f t="shared" si="177"/>
        <v>-196536.40356881655</v>
      </c>
      <c r="Z1542" s="193">
        <f t="shared" si="178"/>
        <v>-2873959.6633807961</v>
      </c>
    </row>
    <row r="1543" spans="14:26" x14ac:dyDescent="0.2">
      <c r="N1543" s="56">
        <v>1544</v>
      </c>
      <c r="O1543" s="191" t="str">
        <f t="shared" si="180"/>
        <v>NL200</v>
      </c>
      <c r="P1543" s="57">
        <f t="shared" si="181"/>
        <v>205.32128514056225</v>
      </c>
      <c r="Q1543" s="192">
        <f t="shared" si="179"/>
        <v>196741.7248539571</v>
      </c>
      <c r="R1543" s="149">
        <f t="shared" si="182"/>
        <v>2881964.2205184377</v>
      </c>
      <c r="S1543" s="187">
        <v>46437</v>
      </c>
      <c r="T1543" s="149"/>
      <c r="U1543" s="191"/>
      <c r="X1543" s="149">
        <f t="shared" si="176"/>
        <v>6138</v>
      </c>
      <c r="Y1543" s="57">
        <f t="shared" si="177"/>
        <v>-196741.7248539571</v>
      </c>
      <c r="Z1543" s="193">
        <f t="shared" si="178"/>
        <v>-2875826.2205184377</v>
      </c>
    </row>
    <row r="1544" spans="14:26" x14ac:dyDescent="0.2">
      <c r="N1544" s="56">
        <v>1545</v>
      </c>
      <c r="O1544" s="191" t="str">
        <f t="shared" si="180"/>
        <v>NL200</v>
      </c>
      <c r="P1544" s="57">
        <f t="shared" si="181"/>
        <v>205.32128514056225</v>
      </c>
      <c r="Q1544" s="192">
        <f t="shared" si="179"/>
        <v>196947.04613909766</v>
      </c>
      <c r="R1544" s="149">
        <f t="shared" si="182"/>
        <v>2883830.7776560788</v>
      </c>
      <c r="S1544" s="187">
        <v>46438</v>
      </c>
      <c r="T1544" s="149"/>
      <c r="U1544" s="191"/>
      <c r="X1544" s="149">
        <f t="shared" si="176"/>
        <v>6138</v>
      </c>
      <c r="Y1544" s="57">
        <f t="shared" si="177"/>
        <v>-196947.04613909766</v>
      </c>
      <c r="Z1544" s="193">
        <f t="shared" si="178"/>
        <v>-2877692.7776560788</v>
      </c>
    </row>
    <row r="1545" spans="14:26" x14ac:dyDescent="0.2">
      <c r="N1545" s="56">
        <v>1546</v>
      </c>
      <c r="O1545" s="191" t="str">
        <f t="shared" si="180"/>
        <v>NL200</v>
      </c>
      <c r="P1545" s="57">
        <f t="shared" si="181"/>
        <v>205.32128514056225</v>
      </c>
      <c r="Q1545" s="192">
        <f t="shared" si="179"/>
        <v>197152.36742423821</v>
      </c>
      <c r="R1545" s="149">
        <f t="shared" si="182"/>
        <v>2885697.3347937204</v>
      </c>
      <c r="S1545" s="187">
        <v>46439</v>
      </c>
      <c r="T1545" s="149"/>
      <c r="U1545" s="191"/>
      <c r="X1545" s="149">
        <f t="shared" si="176"/>
        <v>6138</v>
      </c>
      <c r="Y1545" s="57">
        <f t="shared" si="177"/>
        <v>-197152.36742423821</v>
      </c>
      <c r="Z1545" s="193">
        <f t="shared" si="178"/>
        <v>-2879559.3347937204</v>
      </c>
    </row>
    <row r="1546" spans="14:26" x14ac:dyDescent="0.2">
      <c r="N1546" s="56">
        <v>1547</v>
      </c>
      <c r="O1546" s="191" t="str">
        <f t="shared" si="180"/>
        <v>NL200</v>
      </c>
      <c r="P1546" s="57">
        <f t="shared" si="181"/>
        <v>205.32128514056225</v>
      </c>
      <c r="Q1546" s="192">
        <f t="shared" si="179"/>
        <v>197357.68870937877</v>
      </c>
      <c r="R1546" s="149">
        <f t="shared" si="182"/>
        <v>2887563.891931362</v>
      </c>
      <c r="S1546" s="187">
        <v>46440</v>
      </c>
      <c r="T1546" s="149"/>
      <c r="U1546" s="191"/>
      <c r="X1546" s="149">
        <f t="shared" si="176"/>
        <v>6138</v>
      </c>
      <c r="Y1546" s="57">
        <f t="shared" si="177"/>
        <v>-197357.68870937877</v>
      </c>
      <c r="Z1546" s="193">
        <f t="shared" si="178"/>
        <v>-2881425.891931362</v>
      </c>
    </row>
    <row r="1547" spans="14:26" x14ac:dyDescent="0.2">
      <c r="N1547" s="56">
        <v>1548</v>
      </c>
      <c r="O1547" s="191" t="str">
        <f t="shared" si="180"/>
        <v>NL200</v>
      </c>
      <c r="P1547" s="57">
        <f t="shared" si="181"/>
        <v>205.32128514056225</v>
      </c>
      <c r="Q1547" s="192">
        <f t="shared" si="179"/>
        <v>197563.00999451932</v>
      </c>
      <c r="R1547" s="149">
        <f t="shared" si="182"/>
        <v>2889430.4490690036</v>
      </c>
      <c r="S1547" s="187">
        <v>46441</v>
      </c>
      <c r="T1547" s="149"/>
      <c r="U1547" s="191"/>
      <c r="X1547" s="149">
        <f t="shared" ref="X1547:X1610" si="183">X1546+W1547</f>
        <v>6138</v>
      </c>
      <c r="Y1547" s="57">
        <f t="shared" ref="Y1547:Y1610" si="184">V1547-Q1547</f>
        <v>-197563.00999451932</v>
      </c>
      <c r="Z1547" s="193">
        <f t="shared" ref="Z1547:Z1610" si="185">X1547-R1547</f>
        <v>-2883292.4490690036</v>
      </c>
    </row>
    <row r="1548" spans="14:26" x14ac:dyDescent="0.2">
      <c r="N1548" s="56">
        <v>1549</v>
      </c>
      <c r="O1548" s="191" t="str">
        <f t="shared" si="180"/>
        <v>NL200</v>
      </c>
      <c r="P1548" s="57">
        <f t="shared" si="181"/>
        <v>205.32128514056225</v>
      </c>
      <c r="Q1548" s="192">
        <f t="shared" si="179"/>
        <v>197768.33127965988</v>
      </c>
      <c r="R1548" s="149">
        <f t="shared" si="182"/>
        <v>2891297.0062066447</v>
      </c>
      <c r="S1548" s="187">
        <v>46442</v>
      </c>
      <c r="T1548" s="149"/>
      <c r="U1548" s="191"/>
      <c r="X1548" s="149">
        <f t="shared" si="183"/>
        <v>6138</v>
      </c>
      <c r="Y1548" s="57">
        <f t="shared" si="184"/>
        <v>-197768.33127965988</v>
      </c>
      <c r="Z1548" s="193">
        <f t="shared" si="185"/>
        <v>-2885159.0062066447</v>
      </c>
    </row>
    <row r="1549" spans="14:26" x14ac:dyDescent="0.2">
      <c r="N1549" s="56">
        <v>1550</v>
      </c>
      <c r="O1549" s="191" t="str">
        <f t="shared" si="180"/>
        <v>NL200</v>
      </c>
      <c r="P1549" s="57">
        <f t="shared" si="181"/>
        <v>205.32128514056225</v>
      </c>
      <c r="Q1549" s="192">
        <f t="shared" si="179"/>
        <v>197973.65256480043</v>
      </c>
      <c r="R1549" s="149">
        <f t="shared" si="182"/>
        <v>2893163.5633442863</v>
      </c>
      <c r="S1549" s="187">
        <v>46443</v>
      </c>
      <c r="T1549" s="149"/>
      <c r="U1549" s="191"/>
      <c r="X1549" s="149">
        <f t="shared" si="183"/>
        <v>6138</v>
      </c>
      <c r="Y1549" s="57">
        <f t="shared" si="184"/>
        <v>-197973.65256480043</v>
      </c>
      <c r="Z1549" s="193">
        <f t="shared" si="185"/>
        <v>-2887025.5633442863</v>
      </c>
    </row>
    <row r="1550" spans="14:26" x14ac:dyDescent="0.2">
      <c r="N1550" s="56">
        <v>1551</v>
      </c>
      <c r="O1550" s="191" t="str">
        <f t="shared" si="180"/>
        <v>NL200</v>
      </c>
      <c r="P1550" s="57">
        <f t="shared" si="181"/>
        <v>205.32128514056225</v>
      </c>
      <c r="Q1550" s="192">
        <f t="shared" si="179"/>
        <v>198178.97384994099</v>
      </c>
      <c r="R1550" s="149">
        <f t="shared" si="182"/>
        <v>2895030.1204819279</v>
      </c>
      <c r="S1550" s="187">
        <v>46444</v>
      </c>
      <c r="T1550" s="149"/>
      <c r="U1550" s="191"/>
      <c r="X1550" s="149">
        <f t="shared" si="183"/>
        <v>6138</v>
      </c>
      <c r="Y1550" s="57">
        <f t="shared" si="184"/>
        <v>-198178.97384994099</v>
      </c>
      <c r="Z1550" s="193">
        <f t="shared" si="185"/>
        <v>-2888892.1204819279</v>
      </c>
    </row>
    <row r="1551" spans="14:26" x14ac:dyDescent="0.2">
      <c r="N1551" s="56">
        <v>1552</v>
      </c>
      <c r="O1551" s="191" t="str">
        <f t="shared" si="180"/>
        <v>NL200</v>
      </c>
      <c r="P1551" s="57">
        <f t="shared" si="181"/>
        <v>205.32128514056225</v>
      </c>
      <c r="Q1551" s="192">
        <f t="shared" si="179"/>
        <v>198384.29513508154</v>
      </c>
      <c r="R1551" s="149">
        <f t="shared" si="182"/>
        <v>2896896.6776195695</v>
      </c>
      <c r="S1551" s="187">
        <v>46445</v>
      </c>
      <c r="T1551" s="149"/>
      <c r="U1551" s="191"/>
      <c r="X1551" s="149">
        <f t="shared" si="183"/>
        <v>6138</v>
      </c>
      <c r="Y1551" s="57">
        <f t="shared" si="184"/>
        <v>-198384.29513508154</v>
      </c>
      <c r="Z1551" s="193">
        <f t="shared" si="185"/>
        <v>-2890758.6776195695</v>
      </c>
    </row>
    <row r="1552" spans="14:26" x14ac:dyDescent="0.2">
      <c r="N1552" s="56">
        <v>1553</v>
      </c>
      <c r="O1552" s="191" t="str">
        <f t="shared" si="180"/>
        <v>NL200</v>
      </c>
      <c r="P1552" s="57">
        <f t="shared" si="181"/>
        <v>205.32128514056225</v>
      </c>
      <c r="Q1552" s="192">
        <f t="shared" si="179"/>
        <v>198589.6164202221</v>
      </c>
      <c r="R1552" s="149">
        <f t="shared" si="182"/>
        <v>2898763.2347572106</v>
      </c>
      <c r="S1552" s="187">
        <v>46446</v>
      </c>
      <c r="T1552" s="149"/>
      <c r="U1552" s="191"/>
      <c r="X1552" s="149">
        <f t="shared" si="183"/>
        <v>6138</v>
      </c>
      <c r="Y1552" s="57">
        <f t="shared" si="184"/>
        <v>-198589.6164202221</v>
      </c>
      <c r="Z1552" s="193">
        <f t="shared" si="185"/>
        <v>-2892625.2347572106</v>
      </c>
    </row>
    <row r="1553" spans="14:26" x14ac:dyDescent="0.2">
      <c r="N1553" s="56">
        <v>1554</v>
      </c>
      <c r="O1553" s="191" t="str">
        <f t="shared" si="180"/>
        <v>NL200</v>
      </c>
      <c r="P1553" s="57">
        <f t="shared" si="181"/>
        <v>205.32128514056225</v>
      </c>
      <c r="Q1553" s="192">
        <f t="shared" si="179"/>
        <v>198794.93770536265</v>
      </c>
      <c r="R1553" s="149">
        <f t="shared" si="182"/>
        <v>2900629.7918948522</v>
      </c>
      <c r="S1553" s="187">
        <v>46447</v>
      </c>
      <c r="T1553" s="149"/>
      <c r="U1553" s="191"/>
      <c r="X1553" s="149">
        <f t="shared" si="183"/>
        <v>6138</v>
      </c>
      <c r="Y1553" s="57">
        <f t="shared" si="184"/>
        <v>-198794.93770536265</v>
      </c>
      <c r="Z1553" s="193">
        <f t="shared" si="185"/>
        <v>-2894491.7918948522</v>
      </c>
    </row>
    <row r="1554" spans="14:26" x14ac:dyDescent="0.2">
      <c r="N1554" s="56">
        <v>1555</v>
      </c>
      <c r="O1554" s="191" t="str">
        <f t="shared" si="180"/>
        <v>NL200</v>
      </c>
      <c r="P1554" s="57">
        <f t="shared" si="181"/>
        <v>205.32128514056225</v>
      </c>
      <c r="Q1554" s="192">
        <f t="shared" si="179"/>
        <v>199000.25899050321</v>
      </c>
      <c r="R1554" s="149">
        <f t="shared" si="182"/>
        <v>2902496.3490324938</v>
      </c>
      <c r="S1554" s="187">
        <v>46448</v>
      </c>
      <c r="T1554" s="149"/>
      <c r="U1554" s="191"/>
      <c r="X1554" s="149">
        <f t="shared" si="183"/>
        <v>6138</v>
      </c>
      <c r="Y1554" s="57">
        <f t="shared" si="184"/>
        <v>-199000.25899050321</v>
      </c>
      <c r="Z1554" s="193">
        <f t="shared" si="185"/>
        <v>-2896358.3490324938</v>
      </c>
    </row>
    <row r="1555" spans="14:26" x14ac:dyDescent="0.2">
      <c r="N1555" s="56">
        <v>1556</v>
      </c>
      <c r="O1555" s="191" t="str">
        <f t="shared" si="180"/>
        <v>NL200</v>
      </c>
      <c r="P1555" s="57">
        <f t="shared" si="181"/>
        <v>205.32128514056225</v>
      </c>
      <c r="Q1555" s="192">
        <f t="shared" ref="Q1555:Q1618" si="186">Q1554+P1555</f>
        <v>199205.58027564376</v>
      </c>
      <c r="R1555" s="149">
        <f t="shared" si="182"/>
        <v>2904362.9061701354</v>
      </c>
      <c r="S1555" s="187">
        <v>46449</v>
      </c>
      <c r="T1555" s="149"/>
      <c r="U1555" s="191"/>
      <c r="X1555" s="149">
        <f t="shared" si="183"/>
        <v>6138</v>
      </c>
      <c r="Y1555" s="57">
        <f t="shared" si="184"/>
        <v>-199205.58027564376</v>
      </c>
      <c r="Z1555" s="193">
        <f t="shared" si="185"/>
        <v>-2898224.9061701354</v>
      </c>
    </row>
    <row r="1556" spans="14:26" x14ac:dyDescent="0.2">
      <c r="N1556" s="56">
        <v>1557</v>
      </c>
      <c r="O1556" s="191" t="str">
        <f t="shared" si="180"/>
        <v>NL200</v>
      </c>
      <c r="P1556" s="57">
        <f t="shared" si="181"/>
        <v>205.32128514056225</v>
      </c>
      <c r="Q1556" s="192">
        <f t="shared" si="186"/>
        <v>199410.90156078432</v>
      </c>
      <c r="R1556" s="149">
        <f t="shared" si="182"/>
        <v>2906229.4633077765</v>
      </c>
      <c r="S1556" s="187">
        <v>46450</v>
      </c>
      <c r="T1556" s="149"/>
      <c r="U1556" s="191"/>
      <c r="X1556" s="149">
        <f t="shared" si="183"/>
        <v>6138</v>
      </c>
      <c r="Y1556" s="57">
        <f t="shared" si="184"/>
        <v>-199410.90156078432</v>
      </c>
      <c r="Z1556" s="193">
        <f t="shared" si="185"/>
        <v>-2900091.4633077765</v>
      </c>
    </row>
    <row r="1557" spans="14:26" x14ac:dyDescent="0.2">
      <c r="N1557" s="56">
        <v>1558</v>
      </c>
      <c r="O1557" s="191" t="str">
        <f t="shared" si="180"/>
        <v>NL200</v>
      </c>
      <c r="P1557" s="57">
        <f t="shared" si="181"/>
        <v>205.32128514056225</v>
      </c>
      <c r="Q1557" s="192">
        <f t="shared" si="186"/>
        <v>199616.22284592487</v>
      </c>
      <c r="R1557" s="149">
        <f t="shared" si="182"/>
        <v>2908096.0204454181</v>
      </c>
      <c r="S1557" s="187">
        <v>46451</v>
      </c>
      <c r="T1557" s="149"/>
      <c r="U1557" s="191"/>
      <c r="X1557" s="149">
        <f t="shared" si="183"/>
        <v>6138</v>
      </c>
      <c r="Y1557" s="57">
        <f t="shared" si="184"/>
        <v>-199616.22284592487</v>
      </c>
      <c r="Z1557" s="193">
        <f t="shared" si="185"/>
        <v>-2901958.0204454181</v>
      </c>
    </row>
    <row r="1558" spans="14:26" x14ac:dyDescent="0.2">
      <c r="N1558" s="56">
        <v>1559</v>
      </c>
      <c r="O1558" s="191" t="str">
        <f t="shared" si="180"/>
        <v>NL200</v>
      </c>
      <c r="P1558" s="57">
        <f t="shared" si="181"/>
        <v>205.32128514056225</v>
      </c>
      <c r="Q1558" s="192">
        <f t="shared" si="186"/>
        <v>199821.54413106543</v>
      </c>
      <c r="R1558" s="149">
        <f t="shared" si="182"/>
        <v>2909962.5775830597</v>
      </c>
      <c r="S1558" s="187">
        <v>46452</v>
      </c>
      <c r="T1558" s="149"/>
      <c r="U1558" s="191"/>
      <c r="X1558" s="149">
        <f t="shared" si="183"/>
        <v>6138</v>
      </c>
      <c r="Y1558" s="57">
        <f t="shared" si="184"/>
        <v>-199821.54413106543</v>
      </c>
      <c r="Z1558" s="193">
        <f t="shared" si="185"/>
        <v>-2903824.5775830597</v>
      </c>
    </row>
    <row r="1559" spans="14:26" x14ac:dyDescent="0.2">
      <c r="N1559" s="56">
        <v>1560</v>
      </c>
      <c r="O1559" s="191" t="str">
        <f t="shared" si="180"/>
        <v>NL200</v>
      </c>
      <c r="P1559" s="57">
        <f t="shared" si="181"/>
        <v>205.32128514056225</v>
      </c>
      <c r="Q1559" s="192">
        <f t="shared" si="186"/>
        <v>200026.86541620598</v>
      </c>
      <c r="R1559" s="149">
        <f t="shared" si="182"/>
        <v>2911829.1347207013</v>
      </c>
      <c r="S1559" s="187">
        <v>46453</v>
      </c>
      <c r="T1559" s="149"/>
      <c r="U1559" s="191"/>
      <c r="X1559" s="149">
        <f t="shared" si="183"/>
        <v>6138</v>
      </c>
      <c r="Y1559" s="57">
        <f t="shared" si="184"/>
        <v>-200026.86541620598</v>
      </c>
      <c r="Z1559" s="193">
        <f t="shared" si="185"/>
        <v>-2905691.1347207013</v>
      </c>
    </row>
    <row r="1560" spans="14:26" x14ac:dyDescent="0.2">
      <c r="N1560" s="56">
        <v>1561</v>
      </c>
      <c r="O1560" s="191" t="str">
        <f t="shared" si="180"/>
        <v>NL200</v>
      </c>
      <c r="P1560" s="57">
        <f t="shared" si="181"/>
        <v>205.32128514056225</v>
      </c>
      <c r="Q1560" s="192">
        <f t="shared" si="186"/>
        <v>200232.18670134654</v>
      </c>
      <c r="R1560" s="149">
        <f t="shared" si="182"/>
        <v>2913695.6918583424</v>
      </c>
      <c r="S1560" s="187">
        <v>46454</v>
      </c>
      <c r="T1560" s="149"/>
      <c r="U1560" s="191"/>
      <c r="X1560" s="149">
        <f t="shared" si="183"/>
        <v>6138</v>
      </c>
      <c r="Y1560" s="57">
        <f t="shared" si="184"/>
        <v>-200232.18670134654</v>
      </c>
      <c r="Z1560" s="193">
        <f t="shared" si="185"/>
        <v>-2907557.6918583424</v>
      </c>
    </row>
    <row r="1561" spans="14:26" x14ac:dyDescent="0.2">
      <c r="N1561" s="56">
        <v>1562</v>
      </c>
      <c r="O1561" s="191" t="str">
        <f t="shared" si="180"/>
        <v>NL200</v>
      </c>
      <c r="P1561" s="57">
        <f t="shared" si="181"/>
        <v>205.32128514056225</v>
      </c>
      <c r="Q1561" s="192">
        <f t="shared" si="186"/>
        <v>200437.50798648709</v>
      </c>
      <c r="R1561" s="149">
        <f t="shared" si="182"/>
        <v>2915562.248995984</v>
      </c>
      <c r="S1561" s="187">
        <v>46455</v>
      </c>
      <c r="T1561" s="149"/>
      <c r="U1561" s="191"/>
      <c r="X1561" s="149">
        <f t="shared" si="183"/>
        <v>6138</v>
      </c>
      <c r="Y1561" s="57">
        <f t="shared" si="184"/>
        <v>-200437.50798648709</v>
      </c>
      <c r="Z1561" s="193">
        <f t="shared" si="185"/>
        <v>-2909424.248995984</v>
      </c>
    </row>
    <row r="1562" spans="14:26" x14ac:dyDescent="0.2">
      <c r="N1562" s="56">
        <v>1563</v>
      </c>
      <c r="O1562" s="191" t="str">
        <f t="shared" si="180"/>
        <v>NL200</v>
      </c>
      <c r="P1562" s="57">
        <f t="shared" si="181"/>
        <v>205.32128514056225</v>
      </c>
      <c r="Q1562" s="192">
        <f t="shared" si="186"/>
        <v>200642.82927162765</v>
      </c>
      <c r="R1562" s="149">
        <f t="shared" si="182"/>
        <v>2917428.8061336256</v>
      </c>
      <c r="S1562" s="187">
        <v>46456</v>
      </c>
      <c r="T1562" s="149"/>
      <c r="U1562" s="191"/>
      <c r="X1562" s="149">
        <f t="shared" si="183"/>
        <v>6138</v>
      </c>
      <c r="Y1562" s="57">
        <f t="shared" si="184"/>
        <v>-200642.82927162765</v>
      </c>
      <c r="Z1562" s="193">
        <f t="shared" si="185"/>
        <v>-2911290.8061336256</v>
      </c>
    </row>
    <row r="1563" spans="14:26" x14ac:dyDescent="0.2">
      <c r="N1563" s="56">
        <v>1564</v>
      </c>
      <c r="O1563" s="191" t="str">
        <f t="shared" si="180"/>
        <v>NL200</v>
      </c>
      <c r="P1563" s="57">
        <f t="shared" si="181"/>
        <v>205.32128514056225</v>
      </c>
      <c r="Q1563" s="192">
        <f t="shared" si="186"/>
        <v>200848.1505567682</v>
      </c>
      <c r="R1563" s="149">
        <f t="shared" si="182"/>
        <v>2919295.3632712672</v>
      </c>
      <c r="S1563" s="187">
        <v>46457</v>
      </c>
      <c r="T1563" s="149"/>
      <c r="U1563" s="191"/>
      <c r="X1563" s="149">
        <f t="shared" si="183"/>
        <v>6138</v>
      </c>
      <c r="Y1563" s="57">
        <f t="shared" si="184"/>
        <v>-200848.1505567682</v>
      </c>
      <c r="Z1563" s="193">
        <f t="shared" si="185"/>
        <v>-2913157.3632712672</v>
      </c>
    </row>
    <row r="1564" spans="14:26" x14ac:dyDescent="0.2">
      <c r="N1564" s="56">
        <v>1565</v>
      </c>
      <c r="O1564" s="191" t="str">
        <f t="shared" si="180"/>
        <v>NL200</v>
      </c>
      <c r="P1564" s="57">
        <f t="shared" si="181"/>
        <v>205.32128514056225</v>
      </c>
      <c r="Q1564" s="192">
        <f t="shared" si="186"/>
        <v>201053.47184190876</v>
      </c>
      <c r="R1564" s="149">
        <f t="shared" si="182"/>
        <v>2921161.9204089083</v>
      </c>
      <c r="S1564" s="187">
        <v>46458</v>
      </c>
      <c r="T1564" s="149"/>
      <c r="U1564" s="191"/>
      <c r="X1564" s="149">
        <f t="shared" si="183"/>
        <v>6138</v>
      </c>
      <c r="Y1564" s="57">
        <f t="shared" si="184"/>
        <v>-201053.47184190876</v>
      </c>
      <c r="Z1564" s="193">
        <f t="shared" si="185"/>
        <v>-2915023.9204089083</v>
      </c>
    </row>
    <row r="1565" spans="14:26" x14ac:dyDescent="0.2">
      <c r="N1565" s="56">
        <v>1566</v>
      </c>
      <c r="O1565" s="191" t="str">
        <f t="shared" si="180"/>
        <v>NL200</v>
      </c>
      <c r="P1565" s="57">
        <f t="shared" si="181"/>
        <v>205.32128514056225</v>
      </c>
      <c r="Q1565" s="192">
        <f t="shared" si="186"/>
        <v>201258.79312704931</v>
      </c>
      <c r="R1565" s="149">
        <f t="shared" si="182"/>
        <v>2923028.4775465499</v>
      </c>
      <c r="S1565" s="187">
        <v>46459</v>
      </c>
      <c r="T1565" s="149"/>
      <c r="U1565" s="191"/>
      <c r="X1565" s="149">
        <f t="shared" si="183"/>
        <v>6138</v>
      </c>
      <c r="Y1565" s="57">
        <f t="shared" si="184"/>
        <v>-201258.79312704931</v>
      </c>
      <c r="Z1565" s="193">
        <f t="shared" si="185"/>
        <v>-2916890.4775465499</v>
      </c>
    </row>
    <row r="1566" spans="14:26" x14ac:dyDescent="0.2">
      <c r="N1566" s="56">
        <v>1567</v>
      </c>
      <c r="O1566" s="191" t="str">
        <f t="shared" si="180"/>
        <v>NL200</v>
      </c>
      <c r="P1566" s="57">
        <f t="shared" si="181"/>
        <v>205.32128514056225</v>
      </c>
      <c r="Q1566" s="192">
        <f t="shared" si="186"/>
        <v>201464.11441218987</v>
      </c>
      <c r="R1566" s="149">
        <f t="shared" si="182"/>
        <v>2924895.0346841915</v>
      </c>
      <c r="S1566" s="187">
        <v>46460</v>
      </c>
      <c r="T1566" s="149"/>
      <c r="U1566" s="191"/>
      <c r="X1566" s="149">
        <f t="shared" si="183"/>
        <v>6138</v>
      </c>
      <c r="Y1566" s="57">
        <f t="shared" si="184"/>
        <v>-201464.11441218987</v>
      </c>
      <c r="Z1566" s="193">
        <f t="shared" si="185"/>
        <v>-2918757.0346841915</v>
      </c>
    </row>
    <row r="1567" spans="14:26" x14ac:dyDescent="0.2">
      <c r="N1567" s="56">
        <v>1568</v>
      </c>
      <c r="O1567" s="191" t="str">
        <f t="shared" si="180"/>
        <v>NL200</v>
      </c>
      <c r="P1567" s="57">
        <f t="shared" si="181"/>
        <v>205.32128514056225</v>
      </c>
      <c r="Q1567" s="192">
        <f t="shared" si="186"/>
        <v>201669.43569733042</v>
      </c>
      <c r="R1567" s="149">
        <f t="shared" si="182"/>
        <v>2926761.591821833</v>
      </c>
      <c r="S1567" s="187">
        <v>46461</v>
      </c>
      <c r="T1567" s="149"/>
      <c r="U1567" s="191"/>
      <c r="X1567" s="149">
        <f t="shared" si="183"/>
        <v>6138</v>
      </c>
      <c r="Y1567" s="57">
        <f t="shared" si="184"/>
        <v>-201669.43569733042</v>
      </c>
      <c r="Z1567" s="193">
        <f t="shared" si="185"/>
        <v>-2920623.591821833</v>
      </c>
    </row>
    <row r="1568" spans="14:26" x14ac:dyDescent="0.2">
      <c r="N1568" s="56">
        <v>1569</v>
      </c>
      <c r="O1568" s="191" t="str">
        <f t="shared" si="180"/>
        <v>NL200</v>
      </c>
      <c r="P1568" s="57">
        <f t="shared" si="181"/>
        <v>205.32128514056225</v>
      </c>
      <c r="Q1568" s="192">
        <f t="shared" si="186"/>
        <v>201874.75698247098</v>
      </c>
      <c r="R1568" s="149">
        <f t="shared" si="182"/>
        <v>2928628.1489594742</v>
      </c>
      <c r="S1568" s="187">
        <v>46462</v>
      </c>
      <c r="T1568" s="149"/>
      <c r="U1568" s="191"/>
      <c r="X1568" s="149">
        <f t="shared" si="183"/>
        <v>6138</v>
      </c>
      <c r="Y1568" s="57">
        <f t="shared" si="184"/>
        <v>-201874.75698247098</v>
      </c>
      <c r="Z1568" s="193">
        <f t="shared" si="185"/>
        <v>-2922490.1489594742</v>
      </c>
    </row>
    <row r="1569" spans="14:26" x14ac:dyDescent="0.2">
      <c r="N1569" s="56">
        <v>1570</v>
      </c>
      <c r="O1569" s="191" t="str">
        <f t="shared" si="180"/>
        <v>NL200</v>
      </c>
      <c r="P1569" s="57">
        <f t="shared" si="181"/>
        <v>205.32128514056225</v>
      </c>
      <c r="Q1569" s="192">
        <f t="shared" si="186"/>
        <v>202080.07826761153</v>
      </c>
      <c r="R1569" s="149">
        <f t="shared" si="182"/>
        <v>2930494.7060971158</v>
      </c>
      <c r="S1569" s="187">
        <v>46463</v>
      </c>
      <c r="T1569" s="149"/>
      <c r="U1569" s="191"/>
      <c r="X1569" s="149">
        <f t="shared" si="183"/>
        <v>6138</v>
      </c>
      <c r="Y1569" s="57">
        <f t="shared" si="184"/>
        <v>-202080.07826761153</v>
      </c>
      <c r="Z1569" s="193">
        <f t="shared" si="185"/>
        <v>-2924356.7060971158</v>
      </c>
    </row>
    <row r="1570" spans="14:26" x14ac:dyDescent="0.2">
      <c r="N1570" s="56">
        <v>1571</v>
      </c>
      <c r="O1570" s="191" t="str">
        <f t="shared" si="180"/>
        <v>NL200</v>
      </c>
      <c r="P1570" s="57">
        <f t="shared" si="181"/>
        <v>205.32128514056225</v>
      </c>
      <c r="Q1570" s="192">
        <f t="shared" si="186"/>
        <v>202285.39955275209</v>
      </c>
      <c r="R1570" s="149">
        <f t="shared" si="182"/>
        <v>2932361.2632347574</v>
      </c>
      <c r="S1570" s="187">
        <v>46464</v>
      </c>
      <c r="T1570" s="149"/>
      <c r="U1570" s="191"/>
      <c r="X1570" s="149">
        <f t="shared" si="183"/>
        <v>6138</v>
      </c>
      <c r="Y1570" s="57">
        <f t="shared" si="184"/>
        <v>-202285.39955275209</v>
      </c>
      <c r="Z1570" s="193">
        <f t="shared" si="185"/>
        <v>-2926223.2632347574</v>
      </c>
    </row>
    <row r="1571" spans="14:26" x14ac:dyDescent="0.2">
      <c r="N1571" s="56">
        <v>1572</v>
      </c>
      <c r="O1571" s="191" t="str">
        <f t="shared" si="180"/>
        <v>NL200</v>
      </c>
      <c r="P1571" s="57">
        <f t="shared" si="181"/>
        <v>205.32128514056225</v>
      </c>
      <c r="Q1571" s="192">
        <f t="shared" si="186"/>
        <v>202490.72083789264</v>
      </c>
      <c r="R1571" s="149">
        <f t="shared" si="182"/>
        <v>2934227.8203723989</v>
      </c>
      <c r="S1571" s="187">
        <v>46465</v>
      </c>
      <c r="T1571" s="149"/>
      <c r="U1571" s="191"/>
      <c r="X1571" s="149">
        <f t="shared" si="183"/>
        <v>6138</v>
      </c>
      <c r="Y1571" s="57">
        <f t="shared" si="184"/>
        <v>-202490.72083789264</v>
      </c>
      <c r="Z1571" s="193">
        <f t="shared" si="185"/>
        <v>-2928089.8203723989</v>
      </c>
    </row>
    <row r="1572" spans="14:26" x14ac:dyDescent="0.2">
      <c r="N1572" s="56">
        <v>1573</v>
      </c>
      <c r="O1572" s="191" t="str">
        <f t="shared" si="180"/>
        <v>NL200</v>
      </c>
      <c r="P1572" s="57">
        <f t="shared" si="181"/>
        <v>205.32128514056225</v>
      </c>
      <c r="Q1572" s="192">
        <f t="shared" si="186"/>
        <v>202696.0421230332</v>
      </c>
      <c r="R1572" s="149">
        <f t="shared" si="182"/>
        <v>2936094.3775100401</v>
      </c>
      <c r="S1572" s="187">
        <v>46466</v>
      </c>
      <c r="T1572" s="149"/>
      <c r="U1572" s="191"/>
      <c r="X1572" s="149">
        <f t="shared" si="183"/>
        <v>6138</v>
      </c>
      <c r="Y1572" s="57">
        <f t="shared" si="184"/>
        <v>-202696.0421230332</v>
      </c>
      <c r="Z1572" s="193">
        <f t="shared" si="185"/>
        <v>-2929956.3775100401</v>
      </c>
    </row>
    <row r="1573" spans="14:26" x14ac:dyDescent="0.2">
      <c r="N1573" s="56">
        <v>1574</v>
      </c>
      <c r="O1573" s="191" t="str">
        <f t="shared" si="180"/>
        <v>NL200</v>
      </c>
      <c r="P1573" s="57">
        <f t="shared" si="181"/>
        <v>205.32128514056225</v>
      </c>
      <c r="Q1573" s="192">
        <f t="shared" si="186"/>
        <v>202901.36340817375</v>
      </c>
      <c r="R1573" s="149">
        <f t="shared" si="182"/>
        <v>2937960.9346476817</v>
      </c>
      <c r="S1573" s="187">
        <v>46467</v>
      </c>
      <c r="T1573" s="149"/>
      <c r="U1573" s="191"/>
      <c r="X1573" s="149">
        <f t="shared" si="183"/>
        <v>6138</v>
      </c>
      <c r="Y1573" s="57">
        <f t="shared" si="184"/>
        <v>-202901.36340817375</v>
      </c>
      <c r="Z1573" s="193">
        <f t="shared" si="185"/>
        <v>-2931822.9346476817</v>
      </c>
    </row>
    <row r="1574" spans="14:26" x14ac:dyDescent="0.2">
      <c r="N1574" s="56">
        <v>1575</v>
      </c>
      <c r="O1574" s="191" t="str">
        <f t="shared" si="180"/>
        <v>NL200</v>
      </c>
      <c r="P1574" s="57">
        <f t="shared" si="181"/>
        <v>205.32128514056225</v>
      </c>
      <c r="Q1574" s="192">
        <f t="shared" si="186"/>
        <v>203106.68469331431</v>
      </c>
      <c r="R1574" s="149">
        <f t="shared" si="182"/>
        <v>2939827.4917853232</v>
      </c>
      <c r="S1574" s="187">
        <v>46468</v>
      </c>
      <c r="T1574" s="149"/>
      <c r="U1574" s="191"/>
      <c r="X1574" s="149">
        <f t="shared" si="183"/>
        <v>6138</v>
      </c>
      <c r="Y1574" s="57">
        <f t="shared" si="184"/>
        <v>-203106.68469331431</v>
      </c>
      <c r="Z1574" s="193">
        <f t="shared" si="185"/>
        <v>-2933689.4917853232</v>
      </c>
    </row>
    <row r="1575" spans="14:26" x14ac:dyDescent="0.2">
      <c r="N1575" s="56">
        <v>1576</v>
      </c>
      <c r="O1575" s="191" t="str">
        <f t="shared" si="180"/>
        <v>NL200</v>
      </c>
      <c r="P1575" s="57">
        <f t="shared" si="181"/>
        <v>205.32128514056225</v>
      </c>
      <c r="Q1575" s="192">
        <f t="shared" si="186"/>
        <v>203312.00597845486</v>
      </c>
      <c r="R1575" s="149">
        <f t="shared" si="182"/>
        <v>2941694.0489229648</v>
      </c>
      <c r="S1575" s="187">
        <v>46469</v>
      </c>
      <c r="T1575" s="149"/>
      <c r="U1575" s="191"/>
      <c r="X1575" s="149">
        <f t="shared" si="183"/>
        <v>6138</v>
      </c>
      <c r="Y1575" s="57">
        <f t="shared" si="184"/>
        <v>-203312.00597845486</v>
      </c>
      <c r="Z1575" s="193">
        <f t="shared" si="185"/>
        <v>-2935556.0489229648</v>
      </c>
    </row>
    <row r="1576" spans="14:26" x14ac:dyDescent="0.2">
      <c r="N1576" s="56">
        <v>1577</v>
      </c>
      <c r="O1576" s="191" t="str">
        <f t="shared" si="180"/>
        <v>NL200</v>
      </c>
      <c r="P1576" s="57">
        <f t="shared" si="181"/>
        <v>205.32128514056225</v>
      </c>
      <c r="Q1576" s="192">
        <f t="shared" si="186"/>
        <v>203517.32726359542</v>
      </c>
      <c r="R1576" s="149">
        <f t="shared" si="182"/>
        <v>2943560.606060606</v>
      </c>
      <c r="S1576" s="187">
        <v>46470</v>
      </c>
      <c r="T1576" s="149"/>
      <c r="U1576" s="191"/>
      <c r="X1576" s="149">
        <f t="shared" si="183"/>
        <v>6138</v>
      </c>
      <c r="Y1576" s="57">
        <f t="shared" si="184"/>
        <v>-203517.32726359542</v>
      </c>
      <c r="Z1576" s="193">
        <f t="shared" si="185"/>
        <v>-2937422.606060606</v>
      </c>
    </row>
    <row r="1577" spans="14:26" x14ac:dyDescent="0.2">
      <c r="N1577" s="56">
        <v>1578</v>
      </c>
      <c r="O1577" s="191" t="str">
        <f t="shared" si="180"/>
        <v>NL200</v>
      </c>
      <c r="P1577" s="57">
        <f t="shared" si="181"/>
        <v>205.32128514056225</v>
      </c>
      <c r="Q1577" s="192">
        <f t="shared" si="186"/>
        <v>203722.64854873598</v>
      </c>
      <c r="R1577" s="149">
        <f t="shared" si="182"/>
        <v>2945427.1631982476</v>
      </c>
      <c r="S1577" s="187">
        <v>46471</v>
      </c>
      <c r="T1577" s="149"/>
      <c r="U1577" s="191"/>
      <c r="X1577" s="149">
        <f t="shared" si="183"/>
        <v>6138</v>
      </c>
      <c r="Y1577" s="57">
        <f t="shared" si="184"/>
        <v>-203722.64854873598</v>
      </c>
      <c r="Z1577" s="193">
        <f t="shared" si="185"/>
        <v>-2939289.1631982476</v>
      </c>
    </row>
    <row r="1578" spans="14:26" x14ac:dyDescent="0.2">
      <c r="N1578" s="56">
        <v>1579</v>
      </c>
      <c r="O1578" s="191" t="str">
        <f t="shared" si="180"/>
        <v>NL200</v>
      </c>
      <c r="P1578" s="57">
        <f t="shared" si="181"/>
        <v>205.32128514056225</v>
      </c>
      <c r="Q1578" s="192">
        <f t="shared" si="186"/>
        <v>203927.96983387653</v>
      </c>
      <c r="R1578" s="149">
        <f t="shared" si="182"/>
        <v>2947293.7203358891</v>
      </c>
      <c r="S1578" s="187">
        <v>46472</v>
      </c>
      <c r="T1578" s="149"/>
      <c r="U1578" s="191"/>
      <c r="X1578" s="149">
        <f t="shared" si="183"/>
        <v>6138</v>
      </c>
      <c r="Y1578" s="57">
        <f t="shared" si="184"/>
        <v>-203927.96983387653</v>
      </c>
      <c r="Z1578" s="193">
        <f t="shared" si="185"/>
        <v>-2941155.7203358891</v>
      </c>
    </row>
    <row r="1579" spans="14:26" x14ac:dyDescent="0.2">
      <c r="N1579" s="56">
        <v>1580</v>
      </c>
      <c r="O1579" s="191" t="str">
        <f t="shared" si="180"/>
        <v>NL200</v>
      </c>
      <c r="P1579" s="57">
        <f t="shared" si="181"/>
        <v>205.32128514056225</v>
      </c>
      <c r="Q1579" s="192">
        <f t="shared" si="186"/>
        <v>204133.29111901709</v>
      </c>
      <c r="R1579" s="149">
        <f t="shared" si="182"/>
        <v>2949160.2774735307</v>
      </c>
      <c r="S1579" s="187">
        <v>46473</v>
      </c>
      <c r="T1579" s="149"/>
      <c r="U1579" s="191"/>
      <c r="X1579" s="149">
        <f t="shared" si="183"/>
        <v>6138</v>
      </c>
      <c r="Y1579" s="57">
        <f t="shared" si="184"/>
        <v>-204133.29111901709</v>
      </c>
      <c r="Z1579" s="193">
        <f t="shared" si="185"/>
        <v>-2943022.2774735307</v>
      </c>
    </row>
    <row r="1580" spans="14:26" x14ac:dyDescent="0.2">
      <c r="N1580" s="56">
        <v>1581</v>
      </c>
      <c r="O1580" s="191" t="str">
        <f t="shared" si="180"/>
        <v>NL200</v>
      </c>
      <c r="P1580" s="57">
        <f t="shared" si="181"/>
        <v>205.32128514056225</v>
      </c>
      <c r="Q1580" s="192">
        <f t="shared" si="186"/>
        <v>204338.61240415764</v>
      </c>
      <c r="R1580" s="149">
        <f t="shared" si="182"/>
        <v>2951026.8346111719</v>
      </c>
      <c r="S1580" s="187">
        <v>46474</v>
      </c>
      <c r="T1580" s="149"/>
      <c r="U1580" s="191"/>
      <c r="X1580" s="149">
        <f t="shared" si="183"/>
        <v>6138</v>
      </c>
      <c r="Y1580" s="57">
        <f t="shared" si="184"/>
        <v>-204338.61240415764</v>
      </c>
      <c r="Z1580" s="193">
        <f t="shared" si="185"/>
        <v>-2944888.8346111719</v>
      </c>
    </row>
    <row r="1581" spans="14:26" x14ac:dyDescent="0.2">
      <c r="N1581" s="56">
        <v>1582</v>
      </c>
      <c r="O1581" s="191" t="str">
        <f t="shared" si="180"/>
        <v>NL200</v>
      </c>
      <c r="P1581" s="57">
        <f t="shared" si="181"/>
        <v>205.32128514056225</v>
      </c>
      <c r="Q1581" s="192">
        <f t="shared" si="186"/>
        <v>204543.9336892982</v>
      </c>
      <c r="R1581" s="149">
        <f t="shared" si="182"/>
        <v>2952893.3917488134</v>
      </c>
      <c r="S1581" s="187">
        <v>46475</v>
      </c>
      <c r="T1581" s="149"/>
      <c r="U1581" s="191"/>
      <c r="X1581" s="149">
        <f t="shared" si="183"/>
        <v>6138</v>
      </c>
      <c r="Y1581" s="57">
        <f t="shared" si="184"/>
        <v>-204543.9336892982</v>
      </c>
      <c r="Z1581" s="193">
        <f t="shared" si="185"/>
        <v>-2946755.3917488134</v>
      </c>
    </row>
    <row r="1582" spans="14:26" x14ac:dyDescent="0.2">
      <c r="N1582" s="56">
        <v>1583</v>
      </c>
      <c r="O1582" s="191" t="str">
        <f t="shared" si="180"/>
        <v>NL200</v>
      </c>
      <c r="P1582" s="57">
        <f t="shared" si="181"/>
        <v>205.32128514056225</v>
      </c>
      <c r="Q1582" s="192">
        <f t="shared" si="186"/>
        <v>204749.25497443875</v>
      </c>
      <c r="R1582" s="149">
        <f t="shared" si="182"/>
        <v>2954759.948886455</v>
      </c>
      <c r="S1582" s="187">
        <v>46476</v>
      </c>
      <c r="T1582" s="149"/>
      <c r="U1582" s="191"/>
      <c r="X1582" s="149">
        <f t="shared" si="183"/>
        <v>6138</v>
      </c>
      <c r="Y1582" s="57">
        <f t="shared" si="184"/>
        <v>-204749.25497443875</v>
      </c>
      <c r="Z1582" s="193">
        <f t="shared" si="185"/>
        <v>-2948621.948886455</v>
      </c>
    </row>
    <row r="1583" spans="14:26" x14ac:dyDescent="0.2">
      <c r="N1583" s="56">
        <v>1584</v>
      </c>
      <c r="O1583" s="191" t="str">
        <f t="shared" si="180"/>
        <v>NL200</v>
      </c>
      <c r="P1583" s="57">
        <f t="shared" si="181"/>
        <v>205.32128514056225</v>
      </c>
      <c r="Q1583" s="192">
        <f t="shared" si="186"/>
        <v>204954.57625957931</v>
      </c>
      <c r="R1583" s="149">
        <f t="shared" si="182"/>
        <v>2956626.5060240966</v>
      </c>
      <c r="S1583" s="187">
        <v>46477</v>
      </c>
      <c r="T1583" s="149"/>
      <c r="U1583" s="191"/>
      <c r="X1583" s="149">
        <f t="shared" si="183"/>
        <v>6138</v>
      </c>
      <c r="Y1583" s="57">
        <f t="shared" si="184"/>
        <v>-204954.57625957931</v>
      </c>
      <c r="Z1583" s="193">
        <f t="shared" si="185"/>
        <v>-2950488.5060240966</v>
      </c>
    </row>
    <row r="1584" spans="14:26" x14ac:dyDescent="0.2">
      <c r="N1584" s="56">
        <v>1585</v>
      </c>
      <c r="O1584" s="191" t="str">
        <f t="shared" si="180"/>
        <v>NL200</v>
      </c>
      <c r="P1584" s="57">
        <f t="shared" si="181"/>
        <v>205.32128514056225</v>
      </c>
      <c r="Q1584" s="192">
        <f t="shared" si="186"/>
        <v>205159.89754471986</v>
      </c>
      <c r="R1584" s="149">
        <f t="shared" si="182"/>
        <v>2958493.0631617378</v>
      </c>
      <c r="S1584" s="187">
        <v>46478</v>
      </c>
      <c r="T1584" s="149"/>
      <c r="U1584" s="191"/>
      <c r="X1584" s="149">
        <f t="shared" si="183"/>
        <v>6138</v>
      </c>
      <c r="Y1584" s="57">
        <f t="shared" si="184"/>
        <v>-205159.89754471986</v>
      </c>
      <c r="Z1584" s="193">
        <f t="shared" si="185"/>
        <v>-2952355.0631617378</v>
      </c>
    </row>
    <row r="1585" spans="14:26" x14ac:dyDescent="0.2">
      <c r="N1585" s="56">
        <v>1586</v>
      </c>
      <c r="O1585" s="191" t="str">
        <f t="shared" si="180"/>
        <v>NL200</v>
      </c>
      <c r="P1585" s="57">
        <f t="shared" si="181"/>
        <v>205.32128514056225</v>
      </c>
      <c r="Q1585" s="192">
        <f t="shared" si="186"/>
        <v>205365.21882986042</v>
      </c>
      <c r="R1585" s="149">
        <f t="shared" si="182"/>
        <v>2960359.6202993793</v>
      </c>
      <c r="S1585" s="187">
        <v>46479</v>
      </c>
      <c r="T1585" s="149"/>
      <c r="U1585" s="191"/>
      <c r="X1585" s="149">
        <f t="shared" si="183"/>
        <v>6138</v>
      </c>
      <c r="Y1585" s="57">
        <f t="shared" si="184"/>
        <v>-205365.21882986042</v>
      </c>
      <c r="Z1585" s="193">
        <f t="shared" si="185"/>
        <v>-2954221.6202993793</v>
      </c>
    </row>
    <row r="1586" spans="14:26" x14ac:dyDescent="0.2">
      <c r="N1586" s="56">
        <v>1587</v>
      </c>
      <c r="O1586" s="191" t="str">
        <f t="shared" si="180"/>
        <v>NL200</v>
      </c>
      <c r="P1586" s="57">
        <f t="shared" si="181"/>
        <v>205.32128514056225</v>
      </c>
      <c r="Q1586" s="192">
        <f t="shared" si="186"/>
        <v>205570.54011500097</v>
      </c>
      <c r="R1586" s="149">
        <f t="shared" si="182"/>
        <v>2962226.1774370209</v>
      </c>
      <c r="S1586" s="187">
        <v>46480</v>
      </c>
      <c r="T1586" s="149"/>
      <c r="U1586" s="191"/>
      <c r="X1586" s="149">
        <f t="shared" si="183"/>
        <v>6138</v>
      </c>
      <c r="Y1586" s="57">
        <f t="shared" si="184"/>
        <v>-205570.54011500097</v>
      </c>
      <c r="Z1586" s="193">
        <f t="shared" si="185"/>
        <v>-2956088.1774370209</v>
      </c>
    </row>
    <row r="1587" spans="14:26" x14ac:dyDescent="0.2">
      <c r="N1587" s="56">
        <v>1588</v>
      </c>
      <c r="O1587" s="191" t="str">
        <f t="shared" si="180"/>
        <v>NL200</v>
      </c>
      <c r="P1587" s="57">
        <f t="shared" si="181"/>
        <v>205.32128514056225</v>
      </c>
      <c r="Q1587" s="192">
        <f t="shared" si="186"/>
        <v>205775.86140014153</v>
      </c>
      <c r="R1587" s="149">
        <f t="shared" si="182"/>
        <v>2964092.7345746625</v>
      </c>
      <c r="S1587" s="187">
        <v>46481</v>
      </c>
      <c r="T1587" s="149"/>
      <c r="U1587" s="191"/>
      <c r="X1587" s="149">
        <f t="shared" si="183"/>
        <v>6138</v>
      </c>
      <c r="Y1587" s="57">
        <f t="shared" si="184"/>
        <v>-205775.86140014153</v>
      </c>
      <c r="Z1587" s="193">
        <f t="shared" si="185"/>
        <v>-2957954.7345746625</v>
      </c>
    </row>
    <row r="1588" spans="14:26" x14ac:dyDescent="0.2">
      <c r="N1588" s="56">
        <v>1589</v>
      </c>
      <c r="O1588" s="191" t="str">
        <f t="shared" si="180"/>
        <v>NL200</v>
      </c>
      <c r="P1588" s="57">
        <f t="shared" si="181"/>
        <v>205.32128514056225</v>
      </c>
      <c r="Q1588" s="192">
        <f t="shared" si="186"/>
        <v>205981.18268528208</v>
      </c>
      <c r="R1588" s="149">
        <f t="shared" si="182"/>
        <v>2965959.2917123036</v>
      </c>
      <c r="S1588" s="187">
        <v>46482</v>
      </c>
      <c r="T1588" s="149"/>
      <c r="U1588" s="191"/>
      <c r="X1588" s="149">
        <f t="shared" si="183"/>
        <v>6138</v>
      </c>
      <c r="Y1588" s="57">
        <f t="shared" si="184"/>
        <v>-205981.18268528208</v>
      </c>
      <c r="Z1588" s="193">
        <f t="shared" si="185"/>
        <v>-2959821.2917123036</v>
      </c>
    </row>
    <row r="1589" spans="14:26" x14ac:dyDescent="0.2">
      <c r="N1589" s="56">
        <v>1590</v>
      </c>
      <c r="O1589" s="191" t="str">
        <f t="shared" si="180"/>
        <v>NL200</v>
      </c>
      <c r="P1589" s="57">
        <f t="shared" si="181"/>
        <v>205.32128514056225</v>
      </c>
      <c r="Q1589" s="192">
        <f t="shared" si="186"/>
        <v>206186.50397042264</v>
      </c>
      <c r="R1589" s="149">
        <f t="shared" si="182"/>
        <v>2967825.8488499452</v>
      </c>
      <c r="S1589" s="187">
        <v>46483</v>
      </c>
      <c r="T1589" s="149"/>
      <c r="U1589" s="191"/>
      <c r="X1589" s="149">
        <f t="shared" si="183"/>
        <v>6138</v>
      </c>
      <c r="Y1589" s="57">
        <f t="shared" si="184"/>
        <v>-206186.50397042264</v>
      </c>
      <c r="Z1589" s="193">
        <f t="shared" si="185"/>
        <v>-2961687.8488499452</v>
      </c>
    </row>
    <row r="1590" spans="14:26" x14ac:dyDescent="0.2">
      <c r="N1590" s="56">
        <v>1591</v>
      </c>
      <c r="O1590" s="191" t="str">
        <f t="shared" si="180"/>
        <v>NL200</v>
      </c>
      <c r="P1590" s="57">
        <f t="shared" si="181"/>
        <v>205.32128514056225</v>
      </c>
      <c r="Q1590" s="192">
        <f t="shared" si="186"/>
        <v>206391.82525556319</v>
      </c>
      <c r="R1590" s="149">
        <f t="shared" si="182"/>
        <v>2969692.4059875868</v>
      </c>
      <c r="S1590" s="187">
        <v>46484</v>
      </c>
      <c r="T1590" s="149"/>
      <c r="U1590" s="191"/>
      <c r="X1590" s="149">
        <f t="shared" si="183"/>
        <v>6138</v>
      </c>
      <c r="Y1590" s="57">
        <f t="shared" si="184"/>
        <v>-206391.82525556319</v>
      </c>
      <c r="Z1590" s="193">
        <f t="shared" si="185"/>
        <v>-2963554.4059875868</v>
      </c>
    </row>
    <row r="1591" spans="14:26" x14ac:dyDescent="0.2">
      <c r="N1591" s="56">
        <v>1592</v>
      </c>
      <c r="O1591" s="191" t="str">
        <f t="shared" si="180"/>
        <v>NL200</v>
      </c>
      <c r="P1591" s="57">
        <f t="shared" si="181"/>
        <v>205.32128514056225</v>
      </c>
      <c r="Q1591" s="192">
        <f t="shared" si="186"/>
        <v>206597.14654070375</v>
      </c>
      <c r="R1591" s="149">
        <f t="shared" si="182"/>
        <v>2971558.9631252284</v>
      </c>
      <c r="S1591" s="187">
        <v>46485</v>
      </c>
      <c r="T1591" s="149"/>
      <c r="U1591" s="191"/>
      <c r="X1591" s="149">
        <f t="shared" si="183"/>
        <v>6138</v>
      </c>
      <c r="Y1591" s="57">
        <f t="shared" si="184"/>
        <v>-206597.14654070375</v>
      </c>
      <c r="Z1591" s="193">
        <f t="shared" si="185"/>
        <v>-2965420.9631252284</v>
      </c>
    </row>
    <row r="1592" spans="14:26" x14ac:dyDescent="0.2">
      <c r="N1592" s="56">
        <v>1593</v>
      </c>
      <c r="O1592" s="191" t="str">
        <f t="shared" si="180"/>
        <v>NL200</v>
      </c>
      <c r="P1592" s="57">
        <f t="shared" si="181"/>
        <v>205.32128514056225</v>
      </c>
      <c r="Q1592" s="192">
        <f t="shared" si="186"/>
        <v>206802.4678258443</v>
      </c>
      <c r="R1592" s="149">
        <f t="shared" si="182"/>
        <v>2973425.5202628695</v>
      </c>
      <c r="S1592" s="187">
        <v>46486</v>
      </c>
      <c r="T1592" s="149"/>
      <c r="U1592" s="191"/>
      <c r="X1592" s="149">
        <f t="shared" si="183"/>
        <v>6138</v>
      </c>
      <c r="Y1592" s="57">
        <f t="shared" si="184"/>
        <v>-206802.4678258443</v>
      </c>
      <c r="Z1592" s="193">
        <f t="shared" si="185"/>
        <v>-2967287.5202628695</v>
      </c>
    </row>
    <row r="1593" spans="14:26" x14ac:dyDescent="0.2">
      <c r="N1593" s="56">
        <v>1594</v>
      </c>
      <c r="O1593" s="191" t="str">
        <f t="shared" si="180"/>
        <v>NL200</v>
      </c>
      <c r="P1593" s="57">
        <f t="shared" si="181"/>
        <v>205.32128514056225</v>
      </c>
      <c r="Q1593" s="192">
        <f t="shared" si="186"/>
        <v>207007.78911098486</v>
      </c>
      <c r="R1593" s="149">
        <f t="shared" si="182"/>
        <v>2975292.0774005111</v>
      </c>
      <c r="S1593" s="187">
        <v>46487</v>
      </c>
      <c r="T1593" s="149"/>
      <c r="U1593" s="191"/>
      <c r="X1593" s="149">
        <f t="shared" si="183"/>
        <v>6138</v>
      </c>
      <c r="Y1593" s="57">
        <f t="shared" si="184"/>
        <v>-207007.78911098486</v>
      </c>
      <c r="Z1593" s="193">
        <f t="shared" si="185"/>
        <v>-2969154.0774005111</v>
      </c>
    </row>
    <row r="1594" spans="14:26" x14ac:dyDescent="0.2">
      <c r="N1594" s="56">
        <v>1595</v>
      </c>
      <c r="O1594" s="191" t="str">
        <f t="shared" si="180"/>
        <v>NL200</v>
      </c>
      <c r="P1594" s="57">
        <f t="shared" si="181"/>
        <v>205.32128514056225</v>
      </c>
      <c r="Q1594" s="192">
        <f t="shared" si="186"/>
        <v>207213.11039612541</v>
      </c>
      <c r="R1594" s="149">
        <f t="shared" si="182"/>
        <v>2977158.6345381527</v>
      </c>
      <c r="S1594" s="187">
        <v>46488</v>
      </c>
      <c r="T1594" s="149"/>
      <c r="U1594" s="191"/>
      <c r="X1594" s="149">
        <f t="shared" si="183"/>
        <v>6138</v>
      </c>
      <c r="Y1594" s="57">
        <f t="shared" si="184"/>
        <v>-207213.11039612541</v>
      </c>
      <c r="Z1594" s="193">
        <f t="shared" si="185"/>
        <v>-2971020.6345381527</v>
      </c>
    </row>
    <row r="1595" spans="14:26" x14ac:dyDescent="0.2">
      <c r="N1595" s="56">
        <v>1596</v>
      </c>
      <c r="O1595" s="191" t="str">
        <f t="shared" si="180"/>
        <v>NL200</v>
      </c>
      <c r="P1595" s="57">
        <f t="shared" si="181"/>
        <v>205.32128514056225</v>
      </c>
      <c r="Q1595" s="192">
        <f t="shared" si="186"/>
        <v>207418.43168126597</v>
      </c>
      <c r="R1595" s="149">
        <f t="shared" si="182"/>
        <v>2979025.1916757943</v>
      </c>
      <c r="S1595" s="187">
        <v>46489</v>
      </c>
      <c r="T1595" s="149"/>
      <c r="U1595" s="191"/>
      <c r="X1595" s="149">
        <f t="shared" si="183"/>
        <v>6138</v>
      </c>
      <c r="Y1595" s="57">
        <f t="shared" si="184"/>
        <v>-207418.43168126597</v>
      </c>
      <c r="Z1595" s="193">
        <f t="shared" si="185"/>
        <v>-2972887.1916757943</v>
      </c>
    </row>
    <row r="1596" spans="14:26" x14ac:dyDescent="0.2">
      <c r="N1596" s="56">
        <v>1597</v>
      </c>
      <c r="O1596" s="191" t="str">
        <f t="shared" si="180"/>
        <v>NL200</v>
      </c>
      <c r="P1596" s="57">
        <f t="shared" si="181"/>
        <v>205.32128514056225</v>
      </c>
      <c r="Q1596" s="192">
        <f t="shared" si="186"/>
        <v>207623.75296640652</v>
      </c>
      <c r="R1596" s="149">
        <f t="shared" si="182"/>
        <v>2980891.7488134354</v>
      </c>
      <c r="S1596" s="187">
        <v>46490</v>
      </c>
      <c r="T1596" s="149"/>
      <c r="U1596" s="191"/>
      <c r="X1596" s="149">
        <f t="shared" si="183"/>
        <v>6138</v>
      </c>
      <c r="Y1596" s="57">
        <f t="shared" si="184"/>
        <v>-207623.75296640652</v>
      </c>
      <c r="Z1596" s="193">
        <f t="shared" si="185"/>
        <v>-2974753.7488134354</v>
      </c>
    </row>
    <row r="1597" spans="14:26" x14ac:dyDescent="0.2">
      <c r="N1597" s="56">
        <v>1598</v>
      </c>
      <c r="O1597" s="191" t="str">
        <f t="shared" si="180"/>
        <v>NL200</v>
      </c>
      <c r="P1597" s="57">
        <f t="shared" si="181"/>
        <v>205.32128514056225</v>
      </c>
      <c r="Q1597" s="192">
        <f t="shared" si="186"/>
        <v>207829.07425154708</v>
      </c>
      <c r="R1597" s="149">
        <f t="shared" si="182"/>
        <v>2982758.305951077</v>
      </c>
      <c r="S1597" s="187">
        <v>46491</v>
      </c>
      <c r="T1597" s="149"/>
      <c r="U1597" s="191"/>
      <c r="X1597" s="149">
        <f t="shared" si="183"/>
        <v>6138</v>
      </c>
      <c r="Y1597" s="57">
        <f t="shared" si="184"/>
        <v>-207829.07425154708</v>
      </c>
      <c r="Z1597" s="193">
        <f t="shared" si="185"/>
        <v>-2976620.305951077</v>
      </c>
    </row>
    <row r="1598" spans="14:26" x14ac:dyDescent="0.2">
      <c r="N1598" s="56">
        <v>1599</v>
      </c>
      <c r="O1598" s="191" t="str">
        <f t="shared" si="180"/>
        <v>NL200</v>
      </c>
      <c r="P1598" s="57">
        <f t="shared" si="181"/>
        <v>205.32128514056225</v>
      </c>
      <c r="Q1598" s="192">
        <f t="shared" si="186"/>
        <v>208034.39553668763</v>
      </c>
      <c r="R1598" s="149">
        <f t="shared" si="182"/>
        <v>2984624.8630887186</v>
      </c>
      <c r="S1598" s="187">
        <v>46492</v>
      </c>
      <c r="T1598" s="149"/>
      <c r="U1598" s="191"/>
      <c r="X1598" s="149">
        <f t="shared" si="183"/>
        <v>6138</v>
      </c>
      <c r="Y1598" s="57">
        <f t="shared" si="184"/>
        <v>-208034.39553668763</v>
      </c>
      <c r="Z1598" s="193">
        <f t="shared" si="185"/>
        <v>-2978486.8630887186</v>
      </c>
    </row>
    <row r="1599" spans="14:26" x14ac:dyDescent="0.2">
      <c r="N1599" s="56">
        <v>1600</v>
      </c>
      <c r="O1599" s="191" t="str">
        <f t="shared" si="180"/>
        <v>NL200</v>
      </c>
      <c r="P1599" s="57">
        <f t="shared" si="181"/>
        <v>205.32128514056225</v>
      </c>
      <c r="Q1599" s="192">
        <f t="shared" si="186"/>
        <v>208239.71682182819</v>
      </c>
      <c r="R1599" s="149">
        <f t="shared" si="182"/>
        <v>2986491.4202263602</v>
      </c>
      <c r="S1599" s="187">
        <v>46493</v>
      </c>
      <c r="T1599" s="149"/>
      <c r="U1599" s="191"/>
      <c r="X1599" s="149">
        <f t="shared" si="183"/>
        <v>6138</v>
      </c>
      <c r="Y1599" s="57">
        <f t="shared" si="184"/>
        <v>-208239.71682182819</v>
      </c>
      <c r="Z1599" s="193">
        <f t="shared" si="185"/>
        <v>-2980353.4202263602</v>
      </c>
    </row>
    <row r="1600" spans="14:26" x14ac:dyDescent="0.2">
      <c r="N1600" s="56">
        <v>1601</v>
      </c>
      <c r="O1600" s="191" t="str">
        <f t="shared" ref="O1600:O1663" si="187">IF(N1600&lt;$K$3,$A$3,IF(AND(N1600&gt;$K$3,N1600&lt;$K$4),$A$4,IF(AND(N1600&gt;$K$4,N1600&lt;$K$5),$A$5,IF(AND(N1600&gt;$K$5,N1600&lt;$K$6),$A$6,IF(AND(N1600&gt;$K$6,N1600&lt;$K$7),$A$7,IF(AND(N1600&gt;$K$7,N1600&lt;$K$8),$A$8,IF(AND(N1600&gt;$K$8,N1600&lt;$K$9),$A$9)))))))</f>
        <v>NL200</v>
      </c>
      <c r="P1600" s="57">
        <f t="shared" si="181"/>
        <v>205.32128514056225</v>
      </c>
      <c r="Q1600" s="192">
        <f t="shared" si="186"/>
        <v>208445.03810696874</v>
      </c>
      <c r="R1600" s="149">
        <f t="shared" si="182"/>
        <v>2988357.9773640013</v>
      </c>
      <c r="S1600" s="187">
        <v>46494</v>
      </c>
      <c r="T1600" s="149"/>
      <c r="U1600" s="191"/>
      <c r="X1600" s="149">
        <f t="shared" si="183"/>
        <v>6138</v>
      </c>
      <c r="Y1600" s="57">
        <f t="shared" si="184"/>
        <v>-208445.03810696874</v>
      </c>
      <c r="Z1600" s="193">
        <f t="shared" si="185"/>
        <v>-2982219.9773640013</v>
      </c>
    </row>
    <row r="1601" spans="14:26" x14ac:dyDescent="0.2">
      <c r="N1601" s="56">
        <v>1602</v>
      </c>
      <c r="O1601" s="191" t="str">
        <f t="shared" si="187"/>
        <v>NL200</v>
      </c>
      <c r="P1601" s="57">
        <f t="shared" ref="P1601:P1664" si="188">VLOOKUP(O1601,$A$3:$L$9,12,0)</f>
        <v>205.32128514056225</v>
      </c>
      <c r="Q1601" s="192">
        <f t="shared" si="186"/>
        <v>208650.3593921093</v>
      </c>
      <c r="R1601" s="149">
        <f t="shared" si="182"/>
        <v>2990224.5345016429</v>
      </c>
      <c r="S1601" s="187">
        <v>46495</v>
      </c>
      <c r="T1601" s="149"/>
      <c r="U1601" s="191"/>
      <c r="X1601" s="149">
        <f t="shared" si="183"/>
        <v>6138</v>
      </c>
      <c r="Y1601" s="57">
        <f t="shared" si="184"/>
        <v>-208650.3593921093</v>
      </c>
      <c r="Z1601" s="193">
        <f t="shared" si="185"/>
        <v>-2984086.5345016429</v>
      </c>
    </row>
    <row r="1602" spans="14:26" x14ac:dyDescent="0.2">
      <c r="N1602" s="56">
        <v>1603</v>
      </c>
      <c r="O1602" s="191" t="str">
        <f t="shared" si="187"/>
        <v>NL200</v>
      </c>
      <c r="P1602" s="57">
        <f t="shared" si="188"/>
        <v>205.32128514056225</v>
      </c>
      <c r="Q1602" s="192">
        <f t="shared" si="186"/>
        <v>208855.68067724985</v>
      </c>
      <c r="R1602" s="149">
        <f t="shared" ref="R1602:R1665" si="189">$C$25*N1602</f>
        <v>2992091.0916392845</v>
      </c>
      <c r="S1602" s="187">
        <v>46496</v>
      </c>
      <c r="T1602" s="149"/>
      <c r="U1602" s="191"/>
      <c r="X1602" s="149">
        <f t="shared" si="183"/>
        <v>6138</v>
      </c>
      <c r="Y1602" s="57">
        <f t="shared" si="184"/>
        <v>-208855.68067724985</v>
      </c>
      <c r="Z1602" s="193">
        <f t="shared" si="185"/>
        <v>-2985953.0916392845</v>
      </c>
    </row>
    <row r="1603" spans="14:26" x14ac:dyDescent="0.2">
      <c r="N1603" s="56">
        <v>1604</v>
      </c>
      <c r="O1603" s="191" t="str">
        <f t="shared" si="187"/>
        <v>NL200</v>
      </c>
      <c r="P1603" s="57">
        <f t="shared" si="188"/>
        <v>205.32128514056225</v>
      </c>
      <c r="Q1603" s="192">
        <f t="shared" si="186"/>
        <v>209061.00196239041</v>
      </c>
      <c r="R1603" s="149">
        <f t="shared" si="189"/>
        <v>2993957.6487769261</v>
      </c>
      <c r="S1603" s="187">
        <v>46497</v>
      </c>
      <c r="T1603" s="149"/>
      <c r="U1603" s="191"/>
      <c r="X1603" s="149">
        <f t="shared" si="183"/>
        <v>6138</v>
      </c>
      <c r="Y1603" s="57">
        <f t="shared" si="184"/>
        <v>-209061.00196239041</v>
      </c>
      <c r="Z1603" s="193">
        <f t="shared" si="185"/>
        <v>-2987819.6487769261</v>
      </c>
    </row>
    <row r="1604" spans="14:26" x14ac:dyDescent="0.2">
      <c r="N1604" s="56">
        <v>1605</v>
      </c>
      <c r="O1604" s="191" t="str">
        <f t="shared" si="187"/>
        <v>NL200</v>
      </c>
      <c r="P1604" s="57">
        <f t="shared" si="188"/>
        <v>205.32128514056225</v>
      </c>
      <c r="Q1604" s="192">
        <f t="shared" si="186"/>
        <v>209266.32324753096</v>
      </c>
      <c r="R1604" s="149">
        <f t="shared" si="189"/>
        <v>2995824.2059145672</v>
      </c>
      <c r="S1604" s="187">
        <v>46498</v>
      </c>
      <c r="T1604" s="149"/>
      <c r="U1604" s="191"/>
      <c r="X1604" s="149">
        <f t="shared" si="183"/>
        <v>6138</v>
      </c>
      <c r="Y1604" s="57">
        <f t="shared" si="184"/>
        <v>-209266.32324753096</v>
      </c>
      <c r="Z1604" s="193">
        <f t="shared" si="185"/>
        <v>-2989686.2059145672</v>
      </c>
    </row>
    <row r="1605" spans="14:26" x14ac:dyDescent="0.2">
      <c r="N1605" s="56">
        <v>1606</v>
      </c>
      <c r="O1605" s="191" t="str">
        <f t="shared" si="187"/>
        <v>NL200</v>
      </c>
      <c r="P1605" s="57">
        <f t="shared" si="188"/>
        <v>205.32128514056225</v>
      </c>
      <c r="Q1605" s="192">
        <f t="shared" si="186"/>
        <v>209471.64453267152</v>
      </c>
      <c r="R1605" s="149">
        <f t="shared" si="189"/>
        <v>2997690.7630522088</v>
      </c>
      <c r="S1605" s="187">
        <v>46499</v>
      </c>
      <c r="T1605" s="149"/>
      <c r="U1605" s="191"/>
      <c r="X1605" s="149">
        <f t="shared" si="183"/>
        <v>6138</v>
      </c>
      <c r="Y1605" s="57">
        <f t="shared" si="184"/>
        <v>-209471.64453267152</v>
      </c>
      <c r="Z1605" s="193">
        <f t="shared" si="185"/>
        <v>-2991552.7630522088</v>
      </c>
    </row>
    <row r="1606" spans="14:26" x14ac:dyDescent="0.2">
      <c r="N1606" s="56">
        <v>1607</v>
      </c>
      <c r="O1606" s="191" t="str">
        <f t="shared" si="187"/>
        <v>NL200</v>
      </c>
      <c r="P1606" s="57">
        <f t="shared" si="188"/>
        <v>205.32128514056225</v>
      </c>
      <c r="Q1606" s="192">
        <f t="shared" si="186"/>
        <v>209676.96581781207</v>
      </c>
      <c r="R1606" s="149">
        <f t="shared" si="189"/>
        <v>2999557.3201898504</v>
      </c>
      <c r="S1606" s="187">
        <v>46500</v>
      </c>
      <c r="T1606" s="149"/>
      <c r="U1606" s="191"/>
      <c r="X1606" s="149">
        <f t="shared" si="183"/>
        <v>6138</v>
      </c>
      <c r="Y1606" s="57">
        <f t="shared" si="184"/>
        <v>-209676.96581781207</v>
      </c>
      <c r="Z1606" s="193">
        <f t="shared" si="185"/>
        <v>-2993419.3201898504</v>
      </c>
    </row>
    <row r="1607" spans="14:26" x14ac:dyDescent="0.2">
      <c r="N1607" s="56">
        <v>1608</v>
      </c>
      <c r="O1607" s="191" t="str">
        <f t="shared" si="187"/>
        <v>NL200</v>
      </c>
      <c r="P1607" s="57">
        <f t="shared" si="188"/>
        <v>205.32128514056225</v>
      </c>
      <c r="Q1607" s="192">
        <f t="shared" si="186"/>
        <v>209882.28710295263</v>
      </c>
      <c r="R1607" s="149">
        <f t="shared" si="189"/>
        <v>3001423.877327492</v>
      </c>
      <c r="S1607" s="187">
        <v>46501</v>
      </c>
      <c r="T1607" s="149"/>
      <c r="U1607" s="191"/>
      <c r="X1607" s="149">
        <f t="shared" si="183"/>
        <v>6138</v>
      </c>
      <c r="Y1607" s="57">
        <f t="shared" si="184"/>
        <v>-209882.28710295263</v>
      </c>
      <c r="Z1607" s="193">
        <f t="shared" si="185"/>
        <v>-2995285.877327492</v>
      </c>
    </row>
    <row r="1608" spans="14:26" x14ac:dyDescent="0.2">
      <c r="N1608" s="56">
        <v>1609</v>
      </c>
      <c r="O1608" s="191" t="str">
        <f t="shared" si="187"/>
        <v>NL200</v>
      </c>
      <c r="P1608" s="57">
        <f t="shared" si="188"/>
        <v>205.32128514056225</v>
      </c>
      <c r="Q1608" s="192">
        <f t="shared" si="186"/>
        <v>210087.60838809318</v>
      </c>
      <c r="R1608" s="149">
        <f t="shared" si="189"/>
        <v>3003290.4344651331</v>
      </c>
      <c r="S1608" s="187">
        <v>46502</v>
      </c>
      <c r="T1608" s="149"/>
      <c r="U1608" s="191"/>
      <c r="X1608" s="149">
        <f t="shared" si="183"/>
        <v>6138</v>
      </c>
      <c r="Y1608" s="57">
        <f t="shared" si="184"/>
        <v>-210087.60838809318</v>
      </c>
      <c r="Z1608" s="193">
        <f t="shared" si="185"/>
        <v>-2997152.4344651331</v>
      </c>
    </row>
    <row r="1609" spans="14:26" x14ac:dyDescent="0.2">
      <c r="N1609" s="56">
        <v>1610</v>
      </c>
      <c r="O1609" s="191" t="str">
        <f t="shared" si="187"/>
        <v>NL200</v>
      </c>
      <c r="P1609" s="57">
        <f t="shared" si="188"/>
        <v>205.32128514056225</v>
      </c>
      <c r="Q1609" s="192">
        <f t="shared" si="186"/>
        <v>210292.92967323374</v>
      </c>
      <c r="R1609" s="149">
        <f t="shared" si="189"/>
        <v>3005156.9916027747</v>
      </c>
      <c r="S1609" s="187">
        <v>46503</v>
      </c>
      <c r="T1609" s="149"/>
      <c r="U1609" s="191"/>
      <c r="X1609" s="149">
        <f t="shared" si="183"/>
        <v>6138</v>
      </c>
      <c r="Y1609" s="57">
        <f t="shared" si="184"/>
        <v>-210292.92967323374</v>
      </c>
      <c r="Z1609" s="193">
        <f t="shared" si="185"/>
        <v>-2999018.9916027747</v>
      </c>
    </row>
    <row r="1610" spans="14:26" x14ac:dyDescent="0.2">
      <c r="N1610" s="56">
        <v>1611</v>
      </c>
      <c r="O1610" s="191" t="str">
        <f t="shared" si="187"/>
        <v>NL200</v>
      </c>
      <c r="P1610" s="57">
        <f t="shared" si="188"/>
        <v>205.32128514056225</v>
      </c>
      <c r="Q1610" s="192">
        <f t="shared" si="186"/>
        <v>210498.25095837429</v>
      </c>
      <c r="R1610" s="149">
        <f t="shared" si="189"/>
        <v>3007023.5487404163</v>
      </c>
      <c r="S1610" s="187">
        <v>46504</v>
      </c>
      <c r="T1610" s="149"/>
      <c r="U1610" s="191"/>
      <c r="X1610" s="149">
        <f t="shared" si="183"/>
        <v>6138</v>
      </c>
      <c r="Y1610" s="57">
        <f t="shared" si="184"/>
        <v>-210498.25095837429</v>
      </c>
      <c r="Z1610" s="193">
        <f t="shared" si="185"/>
        <v>-3000885.5487404163</v>
      </c>
    </row>
    <row r="1611" spans="14:26" x14ac:dyDescent="0.2">
      <c r="N1611" s="56">
        <v>1612</v>
      </c>
      <c r="O1611" s="191" t="str">
        <f t="shared" si="187"/>
        <v>NL200</v>
      </c>
      <c r="P1611" s="57">
        <f t="shared" si="188"/>
        <v>205.32128514056225</v>
      </c>
      <c r="Q1611" s="192">
        <f t="shared" si="186"/>
        <v>210703.57224351485</v>
      </c>
      <c r="R1611" s="149">
        <f t="shared" si="189"/>
        <v>3008890.1058780579</v>
      </c>
      <c r="S1611" s="187">
        <v>46505</v>
      </c>
      <c r="T1611" s="149"/>
      <c r="U1611" s="191"/>
      <c r="X1611" s="149">
        <f t="shared" ref="X1611:X1674" si="190">X1610+W1611</f>
        <v>6138</v>
      </c>
      <c r="Y1611" s="57">
        <f t="shared" ref="Y1611:Y1674" si="191">V1611-Q1611</f>
        <v>-210703.57224351485</v>
      </c>
      <c r="Z1611" s="193">
        <f t="shared" ref="Z1611:Z1674" si="192">X1611-R1611</f>
        <v>-3002752.1058780579</v>
      </c>
    </row>
    <row r="1612" spans="14:26" x14ac:dyDescent="0.2">
      <c r="N1612" s="56">
        <v>1613</v>
      </c>
      <c r="O1612" s="191" t="str">
        <f t="shared" si="187"/>
        <v>NL200</v>
      </c>
      <c r="P1612" s="57">
        <f t="shared" si="188"/>
        <v>205.32128514056225</v>
      </c>
      <c r="Q1612" s="192">
        <f t="shared" si="186"/>
        <v>210908.8935286554</v>
      </c>
      <c r="R1612" s="149">
        <f t="shared" si="189"/>
        <v>3010756.663015699</v>
      </c>
      <c r="S1612" s="187">
        <v>46506</v>
      </c>
      <c r="T1612" s="149"/>
      <c r="U1612" s="191"/>
      <c r="X1612" s="149">
        <f t="shared" si="190"/>
        <v>6138</v>
      </c>
      <c r="Y1612" s="57">
        <f t="shared" si="191"/>
        <v>-210908.8935286554</v>
      </c>
      <c r="Z1612" s="193">
        <f t="shared" si="192"/>
        <v>-3004618.663015699</v>
      </c>
    </row>
    <row r="1613" spans="14:26" x14ac:dyDescent="0.2">
      <c r="N1613" s="56">
        <v>1614</v>
      </c>
      <c r="O1613" s="191" t="str">
        <f t="shared" si="187"/>
        <v>NL200</v>
      </c>
      <c r="P1613" s="57">
        <f t="shared" si="188"/>
        <v>205.32128514056225</v>
      </c>
      <c r="Q1613" s="192">
        <f t="shared" si="186"/>
        <v>211114.21481379596</v>
      </c>
      <c r="R1613" s="149">
        <f t="shared" si="189"/>
        <v>3012623.2201533406</v>
      </c>
      <c r="S1613" s="187">
        <v>46507</v>
      </c>
      <c r="T1613" s="149"/>
      <c r="U1613" s="191"/>
      <c r="X1613" s="149">
        <f t="shared" si="190"/>
        <v>6138</v>
      </c>
      <c r="Y1613" s="57">
        <f t="shared" si="191"/>
        <v>-211114.21481379596</v>
      </c>
      <c r="Z1613" s="193">
        <f t="shared" si="192"/>
        <v>-3006485.2201533406</v>
      </c>
    </row>
    <row r="1614" spans="14:26" x14ac:dyDescent="0.2">
      <c r="N1614" s="56">
        <v>1615</v>
      </c>
      <c r="O1614" s="191" t="str">
        <f t="shared" si="187"/>
        <v>NL200</v>
      </c>
      <c r="P1614" s="57">
        <f t="shared" si="188"/>
        <v>205.32128514056225</v>
      </c>
      <c r="Q1614" s="192">
        <f t="shared" si="186"/>
        <v>211319.53609893651</v>
      </c>
      <c r="R1614" s="149">
        <f t="shared" si="189"/>
        <v>3014489.7772909822</v>
      </c>
      <c r="S1614" s="187">
        <v>46508</v>
      </c>
      <c r="T1614" s="149"/>
      <c r="U1614" s="191"/>
      <c r="X1614" s="149">
        <f t="shared" si="190"/>
        <v>6138</v>
      </c>
      <c r="Y1614" s="57">
        <f t="shared" si="191"/>
        <v>-211319.53609893651</v>
      </c>
      <c r="Z1614" s="193">
        <f t="shared" si="192"/>
        <v>-3008351.7772909822</v>
      </c>
    </row>
    <row r="1615" spans="14:26" x14ac:dyDescent="0.2">
      <c r="N1615" s="56">
        <v>1616</v>
      </c>
      <c r="O1615" s="191" t="str">
        <f t="shared" si="187"/>
        <v>NL200</v>
      </c>
      <c r="P1615" s="57">
        <f t="shared" si="188"/>
        <v>205.32128514056225</v>
      </c>
      <c r="Q1615" s="192">
        <f t="shared" si="186"/>
        <v>211524.85738407707</v>
      </c>
      <c r="R1615" s="149">
        <f t="shared" si="189"/>
        <v>3016356.3344286238</v>
      </c>
      <c r="S1615" s="187">
        <v>46509</v>
      </c>
      <c r="T1615" s="149"/>
      <c r="U1615" s="191"/>
      <c r="X1615" s="149">
        <f t="shared" si="190"/>
        <v>6138</v>
      </c>
      <c r="Y1615" s="57">
        <f t="shared" si="191"/>
        <v>-211524.85738407707</v>
      </c>
      <c r="Z1615" s="193">
        <f t="shared" si="192"/>
        <v>-3010218.3344286238</v>
      </c>
    </row>
    <row r="1616" spans="14:26" x14ac:dyDescent="0.2">
      <c r="N1616" s="56">
        <v>1617</v>
      </c>
      <c r="O1616" s="191" t="str">
        <f t="shared" si="187"/>
        <v>NL200</v>
      </c>
      <c r="P1616" s="57">
        <f t="shared" si="188"/>
        <v>205.32128514056225</v>
      </c>
      <c r="Q1616" s="192">
        <f t="shared" si="186"/>
        <v>211730.17866921762</v>
      </c>
      <c r="R1616" s="149">
        <f t="shared" si="189"/>
        <v>3018222.8915662649</v>
      </c>
      <c r="S1616" s="187">
        <v>46510</v>
      </c>
      <c r="T1616" s="149"/>
      <c r="U1616" s="191"/>
      <c r="X1616" s="149">
        <f t="shared" si="190"/>
        <v>6138</v>
      </c>
      <c r="Y1616" s="57">
        <f t="shared" si="191"/>
        <v>-211730.17866921762</v>
      </c>
      <c r="Z1616" s="193">
        <f t="shared" si="192"/>
        <v>-3012084.8915662649</v>
      </c>
    </row>
    <row r="1617" spans="14:26" x14ac:dyDescent="0.2">
      <c r="N1617" s="56">
        <v>1618</v>
      </c>
      <c r="O1617" s="191" t="str">
        <f t="shared" si="187"/>
        <v>NL200</v>
      </c>
      <c r="P1617" s="57">
        <f t="shared" si="188"/>
        <v>205.32128514056225</v>
      </c>
      <c r="Q1617" s="192">
        <f t="shared" si="186"/>
        <v>211935.49995435818</v>
      </c>
      <c r="R1617" s="149">
        <f t="shared" si="189"/>
        <v>3020089.4487039065</v>
      </c>
      <c r="S1617" s="187">
        <v>46511</v>
      </c>
      <c r="T1617" s="149"/>
      <c r="U1617" s="191"/>
      <c r="X1617" s="149">
        <f t="shared" si="190"/>
        <v>6138</v>
      </c>
      <c r="Y1617" s="57">
        <f t="shared" si="191"/>
        <v>-211935.49995435818</v>
      </c>
      <c r="Z1617" s="193">
        <f t="shared" si="192"/>
        <v>-3013951.4487039065</v>
      </c>
    </row>
    <row r="1618" spans="14:26" x14ac:dyDescent="0.2">
      <c r="N1618" s="56">
        <v>1619</v>
      </c>
      <c r="O1618" s="191" t="str">
        <f t="shared" si="187"/>
        <v>NL200</v>
      </c>
      <c r="P1618" s="57">
        <f t="shared" si="188"/>
        <v>205.32128514056225</v>
      </c>
      <c r="Q1618" s="192">
        <f t="shared" si="186"/>
        <v>212140.82123949873</v>
      </c>
      <c r="R1618" s="149">
        <f t="shared" si="189"/>
        <v>3021956.0058415481</v>
      </c>
      <c r="S1618" s="187">
        <v>46512</v>
      </c>
      <c r="T1618" s="149"/>
      <c r="U1618" s="191"/>
      <c r="X1618" s="149">
        <f t="shared" si="190"/>
        <v>6138</v>
      </c>
      <c r="Y1618" s="57">
        <f t="shared" si="191"/>
        <v>-212140.82123949873</v>
      </c>
      <c r="Z1618" s="193">
        <f t="shared" si="192"/>
        <v>-3015818.0058415481</v>
      </c>
    </row>
    <row r="1619" spans="14:26" x14ac:dyDescent="0.2">
      <c r="N1619" s="56">
        <v>1620</v>
      </c>
      <c r="O1619" s="191" t="str">
        <f t="shared" si="187"/>
        <v>NL200</v>
      </c>
      <c r="P1619" s="57">
        <f t="shared" si="188"/>
        <v>205.32128514056225</v>
      </c>
      <c r="Q1619" s="192">
        <f t="shared" ref="Q1619:Q1682" si="193">Q1618+P1619</f>
        <v>212346.14252463929</v>
      </c>
      <c r="R1619" s="149">
        <f t="shared" si="189"/>
        <v>3023822.5629791897</v>
      </c>
      <c r="S1619" s="187">
        <v>46513</v>
      </c>
      <c r="T1619" s="149"/>
      <c r="U1619" s="191"/>
      <c r="X1619" s="149">
        <f t="shared" si="190"/>
        <v>6138</v>
      </c>
      <c r="Y1619" s="57">
        <f t="shared" si="191"/>
        <v>-212346.14252463929</v>
      </c>
      <c r="Z1619" s="193">
        <f t="shared" si="192"/>
        <v>-3017684.5629791897</v>
      </c>
    </row>
    <row r="1620" spans="14:26" x14ac:dyDescent="0.2">
      <c r="N1620" s="56">
        <v>1621</v>
      </c>
      <c r="O1620" s="191" t="str">
        <f t="shared" si="187"/>
        <v>NL200</v>
      </c>
      <c r="P1620" s="57">
        <f t="shared" si="188"/>
        <v>205.32128514056225</v>
      </c>
      <c r="Q1620" s="192">
        <f t="shared" si="193"/>
        <v>212551.46380977985</v>
      </c>
      <c r="R1620" s="149">
        <f t="shared" si="189"/>
        <v>3025689.1201168308</v>
      </c>
      <c r="S1620" s="187">
        <v>46514</v>
      </c>
      <c r="T1620" s="149"/>
      <c r="U1620" s="191"/>
      <c r="X1620" s="149">
        <f t="shared" si="190"/>
        <v>6138</v>
      </c>
      <c r="Y1620" s="57">
        <f t="shared" si="191"/>
        <v>-212551.46380977985</v>
      </c>
      <c r="Z1620" s="193">
        <f t="shared" si="192"/>
        <v>-3019551.1201168308</v>
      </c>
    </row>
    <row r="1621" spans="14:26" x14ac:dyDescent="0.2">
      <c r="N1621" s="56">
        <v>1622</v>
      </c>
      <c r="O1621" s="191" t="str">
        <f t="shared" si="187"/>
        <v>NL200</v>
      </c>
      <c r="P1621" s="57">
        <f t="shared" si="188"/>
        <v>205.32128514056225</v>
      </c>
      <c r="Q1621" s="192">
        <f t="shared" si="193"/>
        <v>212756.7850949204</v>
      </c>
      <c r="R1621" s="149">
        <f t="shared" si="189"/>
        <v>3027555.6772544724</v>
      </c>
      <c r="S1621" s="187">
        <v>46515</v>
      </c>
      <c r="T1621" s="149"/>
      <c r="U1621" s="191"/>
      <c r="X1621" s="149">
        <f t="shared" si="190"/>
        <v>6138</v>
      </c>
      <c r="Y1621" s="57">
        <f t="shared" si="191"/>
        <v>-212756.7850949204</v>
      </c>
      <c r="Z1621" s="193">
        <f t="shared" si="192"/>
        <v>-3021417.6772544724</v>
      </c>
    </row>
    <row r="1622" spans="14:26" x14ac:dyDescent="0.2">
      <c r="N1622" s="56">
        <v>1623</v>
      </c>
      <c r="O1622" s="191" t="str">
        <f t="shared" si="187"/>
        <v>NL200</v>
      </c>
      <c r="P1622" s="57">
        <f t="shared" si="188"/>
        <v>205.32128514056225</v>
      </c>
      <c r="Q1622" s="192">
        <f t="shared" si="193"/>
        <v>212962.10638006096</v>
      </c>
      <c r="R1622" s="149">
        <f t="shared" si="189"/>
        <v>3029422.234392114</v>
      </c>
      <c r="S1622" s="187">
        <v>46516</v>
      </c>
      <c r="T1622" s="149"/>
      <c r="U1622" s="191"/>
      <c r="X1622" s="149">
        <f t="shared" si="190"/>
        <v>6138</v>
      </c>
      <c r="Y1622" s="57">
        <f t="shared" si="191"/>
        <v>-212962.10638006096</v>
      </c>
      <c r="Z1622" s="193">
        <f t="shared" si="192"/>
        <v>-3023284.234392114</v>
      </c>
    </row>
    <row r="1623" spans="14:26" x14ac:dyDescent="0.2">
      <c r="N1623" s="56">
        <v>1624</v>
      </c>
      <c r="O1623" s="191" t="str">
        <f t="shared" si="187"/>
        <v>NL200</v>
      </c>
      <c r="P1623" s="57">
        <f t="shared" si="188"/>
        <v>205.32128514056225</v>
      </c>
      <c r="Q1623" s="192">
        <f t="shared" si="193"/>
        <v>213167.42766520151</v>
      </c>
      <c r="R1623" s="149">
        <f t="shared" si="189"/>
        <v>3031288.7915297556</v>
      </c>
      <c r="S1623" s="187">
        <v>46517</v>
      </c>
      <c r="T1623" s="149"/>
      <c r="U1623" s="191"/>
      <c r="X1623" s="149">
        <f t="shared" si="190"/>
        <v>6138</v>
      </c>
      <c r="Y1623" s="57">
        <f t="shared" si="191"/>
        <v>-213167.42766520151</v>
      </c>
      <c r="Z1623" s="193">
        <f t="shared" si="192"/>
        <v>-3025150.7915297556</v>
      </c>
    </row>
    <row r="1624" spans="14:26" x14ac:dyDescent="0.2">
      <c r="N1624" s="56">
        <v>1625</v>
      </c>
      <c r="O1624" s="191" t="str">
        <f t="shared" si="187"/>
        <v>NL200</v>
      </c>
      <c r="P1624" s="57">
        <f t="shared" si="188"/>
        <v>205.32128514056225</v>
      </c>
      <c r="Q1624" s="192">
        <f t="shared" si="193"/>
        <v>213372.74895034207</v>
      </c>
      <c r="R1624" s="149">
        <f t="shared" si="189"/>
        <v>3033155.3486673972</v>
      </c>
      <c r="S1624" s="187">
        <v>46518</v>
      </c>
      <c r="T1624" s="149"/>
      <c r="U1624" s="191"/>
      <c r="X1624" s="149">
        <f t="shared" si="190"/>
        <v>6138</v>
      </c>
      <c r="Y1624" s="57">
        <f t="shared" si="191"/>
        <v>-213372.74895034207</v>
      </c>
      <c r="Z1624" s="193">
        <f t="shared" si="192"/>
        <v>-3027017.3486673972</v>
      </c>
    </row>
    <row r="1625" spans="14:26" x14ac:dyDescent="0.2">
      <c r="N1625" s="56">
        <v>1626</v>
      </c>
      <c r="O1625" s="191" t="str">
        <f t="shared" si="187"/>
        <v>NL200</v>
      </c>
      <c r="P1625" s="57">
        <f t="shared" si="188"/>
        <v>205.32128514056225</v>
      </c>
      <c r="Q1625" s="192">
        <f t="shared" si="193"/>
        <v>213578.07023548262</v>
      </c>
      <c r="R1625" s="149">
        <f t="shared" si="189"/>
        <v>3035021.9058050383</v>
      </c>
      <c r="S1625" s="187">
        <v>46519</v>
      </c>
      <c r="T1625" s="149"/>
      <c r="U1625" s="191"/>
      <c r="X1625" s="149">
        <f t="shared" si="190"/>
        <v>6138</v>
      </c>
      <c r="Y1625" s="57">
        <f t="shared" si="191"/>
        <v>-213578.07023548262</v>
      </c>
      <c r="Z1625" s="193">
        <f t="shared" si="192"/>
        <v>-3028883.9058050383</v>
      </c>
    </row>
    <row r="1626" spans="14:26" x14ac:dyDescent="0.2">
      <c r="N1626" s="56">
        <v>1627</v>
      </c>
      <c r="O1626" s="191" t="str">
        <f t="shared" si="187"/>
        <v>NL200</v>
      </c>
      <c r="P1626" s="57">
        <f t="shared" si="188"/>
        <v>205.32128514056225</v>
      </c>
      <c r="Q1626" s="192">
        <f t="shared" si="193"/>
        <v>213783.39152062318</v>
      </c>
      <c r="R1626" s="149">
        <f t="shared" si="189"/>
        <v>3036888.4629426799</v>
      </c>
      <c r="S1626" s="187">
        <v>46520</v>
      </c>
      <c r="T1626" s="149"/>
      <c r="U1626" s="191"/>
      <c r="X1626" s="149">
        <f t="shared" si="190"/>
        <v>6138</v>
      </c>
      <c r="Y1626" s="57">
        <f t="shared" si="191"/>
        <v>-213783.39152062318</v>
      </c>
      <c r="Z1626" s="193">
        <f t="shared" si="192"/>
        <v>-3030750.4629426799</v>
      </c>
    </row>
    <row r="1627" spans="14:26" x14ac:dyDescent="0.2">
      <c r="N1627" s="56">
        <v>1628</v>
      </c>
      <c r="O1627" s="191" t="str">
        <f t="shared" si="187"/>
        <v>NL200</v>
      </c>
      <c r="P1627" s="57">
        <f t="shared" si="188"/>
        <v>205.32128514056225</v>
      </c>
      <c r="Q1627" s="192">
        <f t="shared" si="193"/>
        <v>213988.71280576373</v>
      </c>
      <c r="R1627" s="149">
        <f t="shared" si="189"/>
        <v>3038755.0200803215</v>
      </c>
      <c r="S1627" s="187">
        <v>46521</v>
      </c>
      <c r="T1627" s="149"/>
      <c r="U1627" s="191"/>
      <c r="X1627" s="149">
        <f t="shared" si="190"/>
        <v>6138</v>
      </c>
      <c r="Y1627" s="57">
        <f t="shared" si="191"/>
        <v>-213988.71280576373</v>
      </c>
      <c r="Z1627" s="193">
        <f t="shared" si="192"/>
        <v>-3032617.0200803215</v>
      </c>
    </row>
    <row r="1628" spans="14:26" x14ac:dyDescent="0.2">
      <c r="N1628" s="56">
        <v>1629</v>
      </c>
      <c r="O1628" s="191" t="str">
        <f t="shared" si="187"/>
        <v>NL200</v>
      </c>
      <c r="P1628" s="57">
        <f t="shared" si="188"/>
        <v>205.32128514056225</v>
      </c>
      <c r="Q1628" s="192">
        <f t="shared" si="193"/>
        <v>214194.03409090429</v>
      </c>
      <c r="R1628" s="149">
        <f t="shared" si="189"/>
        <v>3040621.5772179631</v>
      </c>
      <c r="S1628" s="187">
        <v>46522</v>
      </c>
      <c r="T1628" s="149"/>
      <c r="U1628" s="191"/>
      <c r="X1628" s="149">
        <f t="shared" si="190"/>
        <v>6138</v>
      </c>
      <c r="Y1628" s="57">
        <f t="shared" si="191"/>
        <v>-214194.03409090429</v>
      </c>
      <c r="Z1628" s="193">
        <f t="shared" si="192"/>
        <v>-3034483.5772179631</v>
      </c>
    </row>
    <row r="1629" spans="14:26" x14ac:dyDescent="0.2">
      <c r="N1629" s="56">
        <v>1630</v>
      </c>
      <c r="O1629" s="191" t="str">
        <f t="shared" si="187"/>
        <v>NL200</v>
      </c>
      <c r="P1629" s="57">
        <f t="shared" si="188"/>
        <v>205.32128514056225</v>
      </c>
      <c r="Q1629" s="192">
        <f t="shared" si="193"/>
        <v>214399.35537604484</v>
      </c>
      <c r="R1629" s="149">
        <f t="shared" si="189"/>
        <v>3042488.1343556042</v>
      </c>
      <c r="S1629" s="187">
        <v>46523</v>
      </c>
      <c r="T1629" s="149"/>
      <c r="U1629" s="191"/>
      <c r="X1629" s="149">
        <f t="shared" si="190"/>
        <v>6138</v>
      </c>
      <c r="Y1629" s="57">
        <f t="shared" si="191"/>
        <v>-214399.35537604484</v>
      </c>
      <c r="Z1629" s="193">
        <f t="shared" si="192"/>
        <v>-3036350.1343556042</v>
      </c>
    </row>
    <row r="1630" spans="14:26" x14ac:dyDescent="0.2">
      <c r="N1630" s="56">
        <v>1631</v>
      </c>
      <c r="O1630" s="191" t="str">
        <f t="shared" si="187"/>
        <v>NL200</v>
      </c>
      <c r="P1630" s="57">
        <f t="shared" si="188"/>
        <v>205.32128514056225</v>
      </c>
      <c r="Q1630" s="192">
        <f t="shared" si="193"/>
        <v>214604.6766611854</v>
      </c>
      <c r="R1630" s="149">
        <f t="shared" si="189"/>
        <v>3044354.6914932458</v>
      </c>
      <c r="S1630" s="187">
        <v>46524</v>
      </c>
      <c r="T1630" s="149"/>
      <c r="U1630" s="191"/>
      <c r="X1630" s="149">
        <f t="shared" si="190"/>
        <v>6138</v>
      </c>
      <c r="Y1630" s="57">
        <f t="shared" si="191"/>
        <v>-214604.6766611854</v>
      </c>
      <c r="Z1630" s="193">
        <f t="shared" si="192"/>
        <v>-3038216.6914932458</v>
      </c>
    </row>
    <row r="1631" spans="14:26" x14ac:dyDescent="0.2">
      <c r="N1631" s="56">
        <v>1632</v>
      </c>
      <c r="O1631" s="191" t="str">
        <f t="shared" si="187"/>
        <v>NL200</v>
      </c>
      <c r="P1631" s="57">
        <f t="shared" si="188"/>
        <v>205.32128514056225</v>
      </c>
      <c r="Q1631" s="192">
        <f t="shared" si="193"/>
        <v>214809.99794632595</v>
      </c>
      <c r="R1631" s="149">
        <f t="shared" si="189"/>
        <v>3046221.2486308874</v>
      </c>
      <c r="S1631" s="187">
        <v>46525</v>
      </c>
      <c r="T1631" s="149"/>
      <c r="U1631" s="191"/>
      <c r="X1631" s="149">
        <f t="shared" si="190"/>
        <v>6138</v>
      </c>
      <c r="Y1631" s="57">
        <f t="shared" si="191"/>
        <v>-214809.99794632595</v>
      </c>
      <c r="Z1631" s="193">
        <f t="shared" si="192"/>
        <v>-3040083.2486308874</v>
      </c>
    </row>
    <row r="1632" spans="14:26" x14ac:dyDescent="0.2">
      <c r="N1632" s="56">
        <v>1633</v>
      </c>
      <c r="O1632" s="191" t="str">
        <f t="shared" si="187"/>
        <v>NL200</v>
      </c>
      <c r="P1632" s="57">
        <f t="shared" si="188"/>
        <v>205.32128514056225</v>
      </c>
      <c r="Q1632" s="192">
        <f t="shared" si="193"/>
        <v>215015.31923146651</v>
      </c>
      <c r="R1632" s="149">
        <f t="shared" si="189"/>
        <v>3048087.805768529</v>
      </c>
      <c r="S1632" s="187">
        <v>46526</v>
      </c>
      <c r="T1632" s="149"/>
      <c r="U1632" s="191"/>
      <c r="X1632" s="149">
        <f t="shared" si="190"/>
        <v>6138</v>
      </c>
      <c r="Y1632" s="57">
        <f t="shared" si="191"/>
        <v>-215015.31923146651</v>
      </c>
      <c r="Z1632" s="193">
        <f t="shared" si="192"/>
        <v>-3041949.805768529</v>
      </c>
    </row>
    <row r="1633" spans="14:26" x14ac:dyDescent="0.2">
      <c r="N1633" s="56">
        <v>1634</v>
      </c>
      <c r="O1633" s="191" t="str">
        <f t="shared" si="187"/>
        <v>NL200</v>
      </c>
      <c r="P1633" s="57">
        <f t="shared" si="188"/>
        <v>205.32128514056225</v>
      </c>
      <c r="Q1633" s="192">
        <f t="shared" si="193"/>
        <v>215220.64051660706</v>
      </c>
      <c r="R1633" s="149">
        <f t="shared" si="189"/>
        <v>3049954.3629061701</v>
      </c>
      <c r="S1633" s="187">
        <v>46527</v>
      </c>
      <c r="T1633" s="149"/>
      <c r="U1633" s="191"/>
      <c r="X1633" s="149">
        <f t="shared" si="190"/>
        <v>6138</v>
      </c>
      <c r="Y1633" s="57">
        <f t="shared" si="191"/>
        <v>-215220.64051660706</v>
      </c>
      <c r="Z1633" s="193">
        <f t="shared" si="192"/>
        <v>-3043816.3629061701</v>
      </c>
    </row>
    <row r="1634" spans="14:26" x14ac:dyDescent="0.2">
      <c r="N1634" s="56">
        <v>1635</v>
      </c>
      <c r="O1634" s="191" t="str">
        <f t="shared" si="187"/>
        <v>NL200</v>
      </c>
      <c r="P1634" s="57">
        <f t="shared" si="188"/>
        <v>205.32128514056225</v>
      </c>
      <c r="Q1634" s="192">
        <f t="shared" si="193"/>
        <v>215425.96180174762</v>
      </c>
      <c r="R1634" s="149">
        <f t="shared" si="189"/>
        <v>3051820.9200438117</v>
      </c>
      <c r="S1634" s="187">
        <v>46528</v>
      </c>
      <c r="T1634" s="149"/>
      <c r="U1634" s="191"/>
      <c r="X1634" s="149">
        <f t="shared" si="190"/>
        <v>6138</v>
      </c>
      <c r="Y1634" s="57">
        <f t="shared" si="191"/>
        <v>-215425.96180174762</v>
      </c>
      <c r="Z1634" s="193">
        <f t="shared" si="192"/>
        <v>-3045682.9200438117</v>
      </c>
    </row>
    <row r="1635" spans="14:26" x14ac:dyDescent="0.2">
      <c r="N1635" s="56">
        <v>1636</v>
      </c>
      <c r="O1635" s="191" t="str">
        <f t="shared" si="187"/>
        <v>NL200</v>
      </c>
      <c r="P1635" s="57">
        <f t="shared" si="188"/>
        <v>205.32128514056225</v>
      </c>
      <c r="Q1635" s="192">
        <f t="shared" si="193"/>
        <v>215631.28308688817</v>
      </c>
      <c r="R1635" s="149">
        <f t="shared" si="189"/>
        <v>3053687.4771814533</v>
      </c>
      <c r="S1635" s="187">
        <v>46529</v>
      </c>
      <c r="T1635" s="149"/>
      <c r="U1635" s="191"/>
      <c r="X1635" s="149">
        <f t="shared" si="190"/>
        <v>6138</v>
      </c>
      <c r="Y1635" s="57">
        <f t="shared" si="191"/>
        <v>-215631.28308688817</v>
      </c>
      <c r="Z1635" s="193">
        <f t="shared" si="192"/>
        <v>-3047549.4771814533</v>
      </c>
    </row>
    <row r="1636" spans="14:26" x14ac:dyDescent="0.2">
      <c r="N1636" s="56">
        <v>1637</v>
      </c>
      <c r="O1636" s="191" t="str">
        <f t="shared" si="187"/>
        <v>NL200</v>
      </c>
      <c r="P1636" s="57">
        <f t="shared" si="188"/>
        <v>205.32128514056225</v>
      </c>
      <c r="Q1636" s="192">
        <f t="shared" si="193"/>
        <v>215836.60437202873</v>
      </c>
      <c r="R1636" s="149">
        <f t="shared" si="189"/>
        <v>3055554.0343190948</v>
      </c>
      <c r="S1636" s="187">
        <v>46530</v>
      </c>
      <c r="T1636" s="149"/>
      <c r="U1636" s="191"/>
      <c r="X1636" s="149">
        <f t="shared" si="190"/>
        <v>6138</v>
      </c>
      <c r="Y1636" s="57">
        <f t="shared" si="191"/>
        <v>-215836.60437202873</v>
      </c>
      <c r="Z1636" s="193">
        <f t="shared" si="192"/>
        <v>-3049416.0343190948</v>
      </c>
    </row>
    <row r="1637" spans="14:26" x14ac:dyDescent="0.2">
      <c r="N1637" s="56">
        <v>1638</v>
      </c>
      <c r="O1637" s="191" t="str">
        <f t="shared" si="187"/>
        <v>NL200</v>
      </c>
      <c r="P1637" s="57">
        <f t="shared" si="188"/>
        <v>205.32128514056225</v>
      </c>
      <c r="Q1637" s="192">
        <f t="shared" si="193"/>
        <v>216041.92565716928</v>
      </c>
      <c r="R1637" s="149">
        <f t="shared" si="189"/>
        <v>3057420.591456736</v>
      </c>
      <c r="S1637" s="187">
        <v>46531</v>
      </c>
      <c r="T1637" s="149"/>
      <c r="U1637" s="191"/>
      <c r="X1637" s="149">
        <f t="shared" si="190"/>
        <v>6138</v>
      </c>
      <c r="Y1637" s="57">
        <f t="shared" si="191"/>
        <v>-216041.92565716928</v>
      </c>
      <c r="Z1637" s="193">
        <f t="shared" si="192"/>
        <v>-3051282.591456736</v>
      </c>
    </row>
    <row r="1638" spans="14:26" x14ac:dyDescent="0.2">
      <c r="N1638" s="56">
        <v>1639</v>
      </c>
      <c r="O1638" s="191" t="str">
        <f t="shared" si="187"/>
        <v>NL200</v>
      </c>
      <c r="P1638" s="57">
        <f t="shared" si="188"/>
        <v>205.32128514056225</v>
      </c>
      <c r="Q1638" s="192">
        <f t="shared" si="193"/>
        <v>216247.24694230984</v>
      </c>
      <c r="R1638" s="149">
        <f t="shared" si="189"/>
        <v>3059287.1485943776</v>
      </c>
      <c r="S1638" s="187">
        <v>46532</v>
      </c>
      <c r="T1638" s="149"/>
      <c r="U1638" s="191"/>
      <c r="X1638" s="149">
        <f t="shared" si="190"/>
        <v>6138</v>
      </c>
      <c r="Y1638" s="57">
        <f t="shared" si="191"/>
        <v>-216247.24694230984</v>
      </c>
      <c r="Z1638" s="193">
        <f t="shared" si="192"/>
        <v>-3053149.1485943776</v>
      </c>
    </row>
    <row r="1639" spans="14:26" x14ac:dyDescent="0.2">
      <c r="N1639" s="56">
        <v>1640</v>
      </c>
      <c r="O1639" s="191" t="str">
        <f t="shared" si="187"/>
        <v>NL200</v>
      </c>
      <c r="P1639" s="57">
        <f t="shared" si="188"/>
        <v>205.32128514056225</v>
      </c>
      <c r="Q1639" s="192">
        <f t="shared" si="193"/>
        <v>216452.56822745039</v>
      </c>
      <c r="R1639" s="149">
        <f t="shared" si="189"/>
        <v>3061153.7057320192</v>
      </c>
      <c r="S1639" s="187">
        <v>46533</v>
      </c>
      <c r="T1639" s="149"/>
      <c r="U1639" s="191"/>
      <c r="X1639" s="149">
        <f t="shared" si="190"/>
        <v>6138</v>
      </c>
      <c r="Y1639" s="57">
        <f t="shared" si="191"/>
        <v>-216452.56822745039</v>
      </c>
      <c r="Z1639" s="193">
        <f t="shared" si="192"/>
        <v>-3055015.7057320192</v>
      </c>
    </row>
    <row r="1640" spans="14:26" x14ac:dyDescent="0.2">
      <c r="N1640" s="56">
        <v>1641</v>
      </c>
      <c r="O1640" s="191" t="str">
        <f t="shared" si="187"/>
        <v>NL200</v>
      </c>
      <c r="P1640" s="57">
        <f t="shared" si="188"/>
        <v>205.32128514056225</v>
      </c>
      <c r="Q1640" s="192">
        <f t="shared" si="193"/>
        <v>216657.88951259095</v>
      </c>
      <c r="R1640" s="149">
        <f t="shared" si="189"/>
        <v>3063020.2628696607</v>
      </c>
      <c r="S1640" s="187">
        <v>46534</v>
      </c>
      <c r="T1640" s="149"/>
      <c r="U1640" s="191"/>
      <c r="X1640" s="149">
        <f t="shared" si="190"/>
        <v>6138</v>
      </c>
      <c r="Y1640" s="57">
        <f t="shared" si="191"/>
        <v>-216657.88951259095</v>
      </c>
      <c r="Z1640" s="193">
        <f t="shared" si="192"/>
        <v>-3056882.2628696607</v>
      </c>
    </row>
    <row r="1641" spans="14:26" x14ac:dyDescent="0.2">
      <c r="N1641" s="56">
        <v>1642</v>
      </c>
      <c r="O1641" s="191" t="str">
        <f t="shared" si="187"/>
        <v>NL200</v>
      </c>
      <c r="P1641" s="57">
        <f t="shared" si="188"/>
        <v>205.32128514056225</v>
      </c>
      <c r="Q1641" s="192">
        <f t="shared" si="193"/>
        <v>216863.2107977315</v>
      </c>
      <c r="R1641" s="149">
        <f t="shared" si="189"/>
        <v>3064886.8200073019</v>
      </c>
      <c r="S1641" s="187">
        <v>46535</v>
      </c>
      <c r="T1641" s="149"/>
      <c r="U1641" s="191"/>
      <c r="X1641" s="149">
        <f t="shared" si="190"/>
        <v>6138</v>
      </c>
      <c r="Y1641" s="57">
        <f t="shared" si="191"/>
        <v>-216863.2107977315</v>
      </c>
      <c r="Z1641" s="193">
        <f t="shared" si="192"/>
        <v>-3058748.8200073019</v>
      </c>
    </row>
    <row r="1642" spans="14:26" x14ac:dyDescent="0.2">
      <c r="N1642" s="56">
        <v>1643</v>
      </c>
      <c r="O1642" s="191" t="str">
        <f t="shared" si="187"/>
        <v>NL200</v>
      </c>
      <c r="P1642" s="57">
        <f t="shared" si="188"/>
        <v>205.32128514056225</v>
      </c>
      <c r="Q1642" s="192">
        <f t="shared" si="193"/>
        <v>217068.53208287206</v>
      </c>
      <c r="R1642" s="149">
        <f t="shared" si="189"/>
        <v>3066753.3771449435</v>
      </c>
      <c r="S1642" s="187">
        <v>46536</v>
      </c>
      <c r="T1642" s="149"/>
      <c r="U1642" s="191"/>
      <c r="X1642" s="149">
        <f t="shared" si="190"/>
        <v>6138</v>
      </c>
      <c r="Y1642" s="57">
        <f t="shared" si="191"/>
        <v>-217068.53208287206</v>
      </c>
      <c r="Z1642" s="193">
        <f t="shared" si="192"/>
        <v>-3060615.3771449435</v>
      </c>
    </row>
    <row r="1643" spans="14:26" x14ac:dyDescent="0.2">
      <c r="N1643" s="56">
        <v>1644</v>
      </c>
      <c r="O1643" s="191" t="str">
        <f t="shared" si="187"/>
        <v>NL200</v>
      </c>
      <c r="P1643" s="57">
        <f t="shared" si="188"/>
        <v>205.32128514056225</v>
      </c>
      <c r="Q1643" s="192">
        <f t="shared" si="193"/>
        <v>217273.85336801261</v>
      </c>
      <c r="R1643" s="149">
        <f t="shared" si="189"/>
        <v>3068619.934282585</v>
      </c>
      <c r="S1643" s="187">
        <v>46537</v>
      </c>
      <c r="T1643" s="149"/>
      <c r="U1643" s="191"/>
      <c r="X1643" s="149">
        <f t="shared" si="190"/>
        <v>6138</v>
      </c>
      <c r="Y1643" s="57">
        <f t="shared" si="191"/>
        <v>-217273.85336801261</v>
      </c>
      <c r="Z1643" s="193">
        <f t="shared" si="192"/>
        <v>-3062481.934282585</v>
      </c>
    </row>
    <row r="1644" spans="14:26" x14ac:dyDescent="0.2">
      <c r="N1644" s="56">
        <v>1645</v>
      </c>
      <c r="O1644" s="191" t="str">
        <f t="shared" si="187"/>
        <v>NL200</v>
      </c>
      <c r="P1644" s="57">
        <f t="shared" si="188"/>
        <v>205.32128514056225</v>
      </c>
      <c r="Q1644" s="192">
        <f t="shared" si="193"/>
        <v>217479.17465315317</v>
      </c>
      <c r="R1644" s="149">
        <f t="shared" si="189"/>
        <v>3070486.4914202266</v>
      </c>
      <c r="S1644" s="187">
        <v>46538</v>
      </c>
      <c r="T1644" s="149"/>
      <c r="U1644" s="191"/>
      <c r="X1644" s="149">
        <f t="shared" si="190"/>
        <v>6138</v>
      </c>
      <c r="Y1644" s="57">
        <f t="shared" si="191"/>
        <v>-217479.17465315317</v>
      </c>
      <c r="Z1644" s="193">
        <f t="shared" si="192"/>
        <v>-3064348.4914202266</v>
      </c>
    </row>
    <row r="1645" spans="14:26" x14ac:dyDescent="0.2">
      <c r="N1645" s="56">
        <v>1646</v>
      </c>
      <c r="O1645" s="191" t="str">
        <f t="shared" si="187"/>
        <v>NL200</v>
      </c>
      <c r="P1645" s="57">
        <f t="shared" si="188"/>
        <v>205.32128514056225</v>
      </c>
      <c r="Q1645" s="192">
        <f t="shared" si="193"/>
        <v>217684.49593829372</v>
      </c>
      <c r="R1645" s="149">
        <f t="shared" si="189"/>
        <v>3072353.0485578678</v>
      </c>
      <c r="S1645" s="187">
        <v>46539</v>
      </c>
      <c r="T1645" s="149"/>
      <c r="U1645" s="191"/>
      <c r="X1645" s="149">
        <f t="shared" si="190"/>
        <v>6138</v>
      </c>
      <c r="Y1645" s="57">
        <f t="shared" si="191"/>
        <v>-217684.49593829372</v>
      </c>
      <c r="Z1645" s="193">
        <f t="shared" si="192"/>
        <v>-3066215.0485578678</v>
      </c>
    </row>
    <row r="1646" spans="14:26" x14ac:dyDescent="0.2">
      <c r="N1646" s="56">
        <v>1647</v>
      </c>
      <c r="O1646" s="191" t="str">
        <f t="shared" si="187"/>
        <v>NL200</v>
      </c>
      <c r="P1646" s="57">
        <f t="shared" si="188"/>
        <v>205.32128514056225</v>
      </c>
      <c r="Q1646" s="192">
        <f t="shared" si="193"/>
        <v>217889.81722343428</v>
      </c>
      <c r="R1646" s="149">
        <f t="shared" si="189"/>
        <v>3074219.6056955094</v>
      </c>
      <c r="S1646" s="187">
        <v>46540</v>
      </c>
      <c r="T1646" s="149"/>
      <c r="U1646" s="191"/>
      <c r="X1646" s="149">
        <f t="shared" si="190"/>
        <v>6138</v>
      </c>
      <c r="Y1646" s="57">
        <f t="shared" si="191"/>
        <v>-217889.81722343428</v>
      </c>
      <c r="Z1646" s="193">
        <f t="shared" si="192"/>
        <v>-3068081.6056955094</v>
      </c>
    </row>
    <row r="1647" spans="14:26" x14ac:dyDescent="0.2">
      <c r="N1647" s="56">
        <v>1648</v>
      </c>
      <c r="O1647" s="191" t="str">
        <f t="shared" si="187"/>
        <v>NL200</v>
      </c>
      <c r="P1647" s="57">
        <f t="shared" si="188"/>
        <v>205.32128514056225</v>
      </c>
      <c r="Q1647" s="192">
        <f t="shared" si="193"/>
        <v>218095.13850857483</v>
      </c>
      <c r="R1647" s="149">
        <f t="shared" si="189"/>
        <v>3076086.1628331509</v>
      </c>
      <c r="S1647" s="187">
        <v>46541</v>
      </c>
      <c r="T1647" s="149"/>
      <c r="U1647" s="191"/>
      <c r="X1647" s="149">
        <f t="shared" si="190"/>
        <v>6138</v>
      </c>
      <c r="Y1647" s="57">
        <f t="shared" si="191"/>
        <v>-218095.13850857483</v>
      </c>
      <c r="Z1647" s="193">
        <f t="shared" si="192"/>
        <v>-3069948.1628331509</v>
      </c>
    </row>
    <row r="1648" spans="14:26" x14ac:dyDescent="0.2">
      <c r="N1648" s="56">
        <v>1649</v>
      </c>
      <c r="O1648" s="191" t="str">
        <f t="shared" si="187"/>
        <v>NL200</v>
      </c>
      <c r="P1648" s="57">
        <f t="shared" si="188"/>
        <v>205.32128514056225</v>
      </c>
      <c r="Q1648" s="192">
        <f t="shared" si="193"/>
        <v>218300.45979371539</v>
      </c>
      <c r="R1648" s="149">
        <f t="shared" si="189"/>
        <v>3077952.7199707925</v>
      </c>
      <c r="S1648" s="187">
        <v>46542</v>
      </c>
      <c r="T1648" s="149"/>
      <c r="U1648" s="191"/>
      <c r="X1648" s="149">
        <f t="shared" si="190"/>
        <v>6138</v>
      </c>
      <c r="Y1648" s="57">
        <f t="shared" si="191"/>
        <v>-218300.45979371539</v>
      </c>
      <c r="Z1648" s="193">
        <f t="shared" si="192"/>
        <v>-3071814.7199707925</v>
      </c>
    </row>
    <row r="1649" spans="14:26" x14ac:dyDescent="0.2">
      <c r="N1649" s="56">
        <v>1650</v>
      </c>
      <c r="O1649" s="191" t="str">
        <f t="shared" si="187"/>
        <v>NL200</v>
      </c>
      <c r="P1649" s="57">
        <f t="shared" si="188"/>
        <v>205.32128514056225</v>
      </c>
      <c r="Q1649" s="192">
        <f t="shared" si="193"/>
        <v>218505.78107885594</v>
      </c>
      <c r="R1649" s="149">
        <f t="shared" si="189"/>
        <v>3079819.2771084337</v>
      </c>
      <c r="S1649" s="187">
        <v>46543</v>
      </c>
      <c r="T1649" s="149"/>
      <c r="U1649" s="191"/>
      <c r="X1649" s="149">
        <f t="shared" si="190"/>
        <v>6138</v>
      </c>
      <c r="Y1649" s="57">
        <f t="shared" si="191"/>
        <v>-218505.78107885594</v>
      </c>
      <c r="Z1649" s="193">
        <f t="shared" si="192"/>
        <v>-3073681.2771084337</v>
      </c>
    </row>
    <row r="1650" spans="14:26" x14ac:dyDescent="0.2">
      <c r="N1650" s="56">
        <v>1651</v>
      </c>
      <c r="O1650" s="191" t="str">
        <f t="shared" si="187"/>
        <v>NL200</v>
      </c>
      <c r="P1650" s="57">
        <f t="shared" si="188"/>
        <v>205.32128514056225</v>
      </c>
      <c r="Q1650" s="192">
        <f t="shared" si="193"/>
        <v>218711.1023639965</v>
      </c>
      <c r="R1650" s="149">
        <f t="shared" si="189"/>
        <v>3081685.8342460752</v>
      </c>
      <c r="S1650" s="187">
        <v>46544</v>
      </c>
      <c r="T1650" s="149"/>
      <c r="U1650" s="191"/>
      <c r="X1650" s="149">
        <f t="shared" si="190"/>
        <v>6138</v>
      </c>
      <c r="Y1650" s="57">
        <f t="shared" si="191"/>
        <v>-218711.1023639965</v>
      </c>
      <c r="Z1650" s="193">
        <f t="shared" si="192"/>
        <v>-3075547.8342460752</v>
      </c>
    </row>
    <row r="1651" spans="14:26" x14ac:dyDescent="0.2">
      <c r="N1651" s="56">
        <v>1652</v>
      </c>
      <c r="O1651" s="191" t="str">
        <f t="shared" si="187"/>
        <v>NL200</v>
      </c>
      <c r="P1651" s="57">
        <f t="shared" si="188"/>
        <v>205.32128514056225</v>
      </c>
      <c r="Q1651" s="192">
        <f t="shared" si="193"/>
        <v>218916.42364913705</v>
      </c>
      <c r="R1651" s="149">
        <f t="shared" si="189"/>
        <v>3083552.3913837168</v>
      </c>
      <c r="S1651" s="187">
        <v>46545</v>
      </c>
      <c r="T1651" s="149"/>
      <c r="U1651" s="191"/>
      <c r="X1651" s="149">
        <f t="shared" si="190"/>
        <v>6138</v>
      </c>
      <c r="Y1651" s="57">
        <f t="shared" si="191"/>
        <v>-218916.42364913705</v>
      </c>
      <c r="Z1651" s="193">
        <f t="shared" si="192"/>
        <v>-3077414.3913837168</v>
      </c>
    </row>
    <row r="1652" spans="14:26" x14ac:dyDescent="0.2">
      <c r="N1652" s="56">
        <v>1653</v>
      </c>
      <c r="O1652" s="191" t="str">
        <f t="shared" si="187"/>
        <v>NL200</v>
      </c>
      <c r="P1652" s="57">
        <f t="shared" si="188"/>
        <v>205.32128514056225</v>
      </c>
      <c r="Q1652" s="192">
        <f t="shared" si="193"/>
        <v>219121.74493427761</v>
      </c>
      <c r="R1652" s="149">
        <f t="shared" si="189"/>
        <v>3085418.9485213584</v>
      </c>
      <c r="S1652" s="187">
        <v>46546</v>
      </c>
      <c r="T1652" s="149"/>
      <c r="U1652" s="191"/>
      <c r="X1652" s="149">
        <f t="shared" si="190"/>
        <v>6138</v>
      </c>
      <c r="Y1652" s="57">
        <f t="shared" si="191"/>
        <v>-219121.74493427761</v>
      </c>
      <c r="Z1652" s="193">
        <f t="shared" si="192"/>
        <v>-3079280.9485213584</v>
      </c>
    </row>
    <row r="1653" spans="14:26" x14ac:dyDescent="0.2">
      <c r="N1653" s="56">
        <v>1654</v>
      </c>
      <c r="O1653" s="191" t="str">
        <f t="shared" si="187"/>
        <v>NL200</v>
      </c>
      <c r="P1653" s="57">
        <f t="shared" si="188"/>
        <v>205.32128514056225</v>
      </c>
      <c r="Q1653" s="192">
        <f t="shared" si="193"/>
        <v>219327.06621941816</v>
      </c>
      <c r="R1653" s="149">
        <f t="shared" si="189"/>
        <v>3087285.5056589996</v>
      </c>
      <c r="S1653" s="187">
        <v>46547</v>
      </c>
      <c r="T1653" s="149"/>
      <c r="U1653" s="191"/>
      <c r="X1653" s="149">
        <f t="shared" si="190"/>
        <v>6138</v>
      </c>
      <c r="Y1653" s="57">
        <f t="shared" si="191"/>
        <v>-219327.06621941816</v>
      </c>
      <c r="Z1653" s="193">
        <f t="shared" si="192"/>
        <v>-3081147.5056589996</v>
      </c>
    </row>
    <row r="1654" spans="14:26" x14ac:dyDescent="0.2">
      <c r="N1654" s="56">
        <v>1655</v>
      </c>
      <c r="O1654" s="191" t="str">
        <f t="shared" si="187"/>
        <v>NL200</v>
      </c>
      <c r="P1654" s="57">
        <f t="shared" si="188"/>
        <v>205.32128514056225</v>
      </c>
      <c r="Q1654" s="192">
        <f t="shared" si="193"/>
        <v>219532.38750455872</v>
      </c>
      <c r="R1654" s="149">
        <f t="shared" si="189"/>
        <v>3089152.0627966411</v>
      </c>
      <c r="S1654" s="187">
        <v>46548</v>
      </c>
      <c r="T1654" s="149"/>
      <c r="U1654" s="191"/>
      <c r="X1654" s="149">
        <f t="shared" si="190"/>
        <v>6138</v>
      </c>
      <c r="Y1654" s="57">
        <f t="shared" si="191"/>
        <v>-219532.38750455872</v>
      </c>
      <c r="Z1654" s="193">
        <f t="shared" si="192"/>
        <v>-3083014.0627966411</v>
      </c>
    </row>
    <row r="1655" spans="14:26" x14ac:dyDescent="0.2">
      <c r="N1655" s="56">
        <v>1656</v>
      </c>
      <c r="O1655" s="191" t="str">
        <f t="shared" si="187"/>
        <v>NL200</v>
      </c>
      <c r="P1655" s="57">
        <f t="shared" si="188"/>
        <v>205.32128514056225</v>
      </c>
      <c r="Q1655" s="192">
        <f t="shared" si="193"/>
        <v>219737.70878969927</v>
      </c>
      <c r="R1655" s="149">
        <f t="shared" si="189"/>
        <v>3091018.6199342827</v>
      </c>
      <c r="S1655" s="187">
        <v>46549</v>
      </c>
      <c r="T1655" s="149"/>
      <c r="U1655" s="191"/>
      <c r="X1655" s="149">
        <f t="shared" si="190"/>
        <v>6138</v>
      </c>
      <c r="Y1655" s="57">
        <f t="shared" si="191"/>
        <v>-219737.70878969927</v>
      </c>
      <c r="Z1655" s="193">
        <f t="shared" si="192"/>
        <v>-3084880.6199342827</v>
      </c>
    </row>
    <row r="1656" spans="14:26" x14ac:dyDescent="0.2">
      <c r="N1656" s="56">
        <v>1657</v>
      </c>
      <c r="O1656" s="191" t="str">
        <f t="shared" si="187"/>
        <v>NL200</v>
      </c>
      <c r="P1656" s="57">
        <f t="shared" si="188"/>
        <v>205.32128514056225</v>
      </c>
      <c r="Q1656" s="192">
        <f t="shared" si="193"/>
        <v>219943.03007483983</v>
      </c>
      <c r="R1656" s="149">
        <f t="shared" si="189"/>
        <v>3092885.1770719243</v>
      </c>
      <c r="S1656" s="187">
        <v>46550</v>
      </c>
      <c r="T1656" s="149"/>
      <c r="U1656" s="191"/>
      <c r="X1656" s="149">
        <f t="shared" si="190"/>
        <v>6138</v>
      </c>
      <c r="Y1656" s="57">
        <f t="shared" si="191"/>
        <v>-219943.03007483983</v>
      </c>
      <c r="Z1656" s="193">
        <f t="shared" si="192"/>
        <v>-3086747.1770719243</v>
      </c>
    </row>
    <row r="1657" spans="14:26" x14ac:dyDescent="0.2">
      <c r="N1657" s="56">
        <v>1658</v>
      </c>
      <c r="O1657" s="191" t="str">
        <f t="shared" si="187"/>
        <v>NL200</v>
      </c>
      <c r="P1657" s="57">
        <f t="shared" si="188"/>
        <v>205.32128514056225</v>
      </c>
      <c r="Q1657" s="192">
        <f t="shared" si="193"/>
        <v>220148.35135998038</v>
      </c>
      <c r="R1657" s="149">
        <f t="shared" si="189"/>
        <v>3094751.7342095654</v>
      </c>
      <c r="S1657" s="187">
        <v>46551</v>
      </c>
      <c r="T1657" s="149"/>
      <c r="U1657" s="191"/>
      <c r="X1657" s="149">
        <f t="shared" si="190"/>
        <v>6138</v>
      </c>
      <c r="Y1657" s="57">
        <f t="shared" si="191"/>
        <v>-220148.35135998038</v>
      </c>
      <c r="Z1657" s="193">
        <f t="shared" si="192"/>
        <v>-3088613.7342095654</v>
      </c>
    </row>
    <row r="1658" spans="14:26" x14ac:dyDescent="0.2">
      <c r="N1658" s="56">
        <v>1659</v>
      </c>
      <c r="O1658" s="191" t="str">
        <f t="shared" si="187"/>
        <v>NL200</v>
      </c>
      <c r="P1658" s="57">
        <f t="shared" si="188"/>
        <v>205.32128514056225</v>
      </c>
      <c r="Q1658" s="192">
        <f t="shared" si="193"/>
        <v>220353.67264512094</v>
      </c>
      <c r="R1658" s="149">
        <f t="shared" si="189"/>
        <v>3096618.291347207</v>
      </c>
      <c r="S1658" s="187">
        <v>46552</v>
      </c>
      <c r="T1658" s="149"/>
      <c r="U1658" s="191"/>
      <c r="X1658" s="149">
        <f t="shared" si="190"/>
        <v>6138</v>
      </c>
      <c r="Y1658" s="57">
        <f t="shared" si="191"/>
        <v>-220353.67264512094</v>
      </c>
      <c r="Z1658" s="193">
        <f t="shared" si="192"/>
        <v>-3090480.291347207</v>
      </c>
    </row>
    <row r="1659" spans="14:26" x14ac:dyDescent="0.2">
      <c r="N1659" s="56">
        <v>1660</v>
      </c>
      <c r="O1659" s="191" t="str">
        <f t="shared" si="187"/>
        <v>NL200</v>
      </c>
      <c r="P1659" s="57">
        <f t="shared" si="188"/>
        <v>205.32128514056225</v>
      </c>
      <c r="Q1659" s="192">
        <f t="shared" si="193"/>
        <v>220558.99393026149</v>
      </c>
      <c r="R1659" s="149">
        <f t="shared" si="189"/>
        <v>3098484.8484848486</v>
      </c>
      <c r="S1659" s="187">
        <v>46553</v>
      </c>
      <c r="T1659" s="149"/>
      <c r="U1659" s="191"/>
      <c r="X1659" s="149">
        <f t="shared" si="190"/>
        <v>6138</v>
      </c>
      <c r="Y1659" s="57">
        <f t="shared" si="191"/>
        <v>-220558.99393026149</v>
      </c>
      <c r="Z1659" s="193">
        <f t="shared" si="192"/>
        <v>-3092346.8484848486</v>
      </c>
    </row>
    <row r="1660" spans="14:26" x14ac:dyDescent="0.2">
      <c r="N1660" s="56">
        <v>1661</v>
      </c>
      <c r="O1660" s="191" t="str">
        <f t="shared" si="187"/>
        <v>NL200</v>
      </c>
      <c r="P1660" s="57">
        <f t="shared" si="188"/>
        <v>205.32128514056225</v>
      </c>
      <c r="Q1660" s="192">
        <f t="shared" si="193"/>
        <v>220764.31521540205</v>
      </c>
      <c r="R1660" s="149">
        <f t="shared" si="189"/>
        <v>3100351.4056224902</v>
      </c>
      <c r="S1660" s="187">
        <v>46554</v>
      </c>
      <c r="T1660" s="149"/>
      <c r="U1660" s="191"/>
      <c r="X1660" s="149">
        <f t="shared" si="190"/>
        <v>6138</v>
      </c>
      <c r="Y1660" s="57">
        <f t="shared" si="191"/>
        <v>-220764.31521540205</v>
      </c>
      <c r="Z1660" s="193">
        <f t="shared" si="192"/>
        <v>-3094213.4056224902</v>
      </c>
    </row>
    <row r="1661" spans="14:26" x14ac:dyDescent="0.2">
      <c r="N1661" s="56">
        <v>1662</v>
      </c>
      <c r="O1661" s="191" t="str">
        <f t="shared" si="187"/>
        <v>NL200</v>
      </c>
      <c r="P1661" s="57">
        <f t="shared" si="188"/>
        <v>205.32128514056225</v>
      </c>
      <c r="Q1661" s="192">
        <f t="shared" si="193"/>
        <v>220969.63650054261</v>
      </c>
      <c r="R1661" s="149">
        <f t="shared" si="189"/>
        <v>3102217.9627601313</v>
      </c>
      <c r="S1661" s="187">
        <v>46555</v>
      </c>
      <c r="T1661" s="149"/>
      <c r="U1661" s="191"/>
      <c r="X1661" s="149">
        <f t="shared" si="190"/>
        <v>6138</v>
      </c>
      <c r="Y1661" s="57">
        <f t="shared" si="191"/>
        <v>-220969.63650054261</v>
      </c>
      <c r="Z1661" s="193">
        <f t="shared" si="192"/>
        <v>-3096079.9627601313</v>
      </c>
    </row>
    <row r="1662" spans="14:26" x14ac:dyDescent="0.2">
      <c r="N1662" s="56">
        <v>1663</v>
      </c>
      <c r="O1662" s="191" t="str">
        <f t="shared" si="187"/>
        <v>NL200</v>
      </c>
      <c r="P1662" s="57">
        <f t="shared" si="188"/>
        <v>205.32128514056225</v>
      </c>
      <c r="Q1662" s="192">
        <f t="shared" si="193"/>
        <v>221174.95778568316</v>
      </c>
      <c r="R1662" s="149">
        <f t="shared" si="189"/>
        <v>3104084.5198977729</v>
      </c>
      <c r="S1662" s="187">
        <v>46556</v>
      </c>
      <c r="T1662" s="149"/>
      <c r="U1662" s="191"/>
      <c r="X1662" s="149">
        <f t="shared" si="190"/>
        <v>6138</v>
      </c>
      <c r="Y1662" s="57">
        <f t="shared" si="191"/>
        <v>-221174.95778568316</v>
      </c>
      <c r="Z1662" s="193">
        <f t="shared" si="192"/>
        <v>-3097946.5198977729</v>
      </c>
    </row>
    <row r="1663" spans="14:26" x14ac:dyDescent="0.2">
      <c r="N1663" s="56">
        <v>1664</v>
      </c>
      <c r="O1663" s="191" t="str">
        <f t="shared" si="187"/>
        <v>NL200</v>
      </c>
      <c r="P1663" s="57">
        <f t="shared" si="188"/>
        <v>205.32128514056225</v>
      </c>
      <c r="Q1663" s="192">
        <f t="shared" si="193"/>
        <v>221380.27907082372</v>
      </c>
      <c r="R1663" s="149">
        <f t="shared" si="189"/>
        <v>3105951.0770354145</v>
      </c>
      <c r="S1663" s="187">
        <v>46557</v>
      </c>
      <c r="T1663" s="149"/>
      <c r="U1663" s="191"/>
      <c r="X1663" s="149">
        <f t="shared" si="190"/>
        <v>6138</v>
      </c>
      <c r="Y1663" s="57">
        <f t="shared" si="191"/>
        <v>-221380.27907082372</v>
      </c>
      <c r="Z1663" s="193">
        <f t="shared" si="192"/>
        <v>-3099813.0770354145</v>
      </c>
    </row>
    <row r="1664" spans="14:26" x14ac:dyDescent="0.2">
      <c r="N1664" s="56">
        <v>1665</v>
      </c>
      <c r="O1664" s="191" t="str">
        <f t="shared" ref="O1664:O1727" si="194">IF(N1664&lt;$K$3,$A$3,IF(AND(N1664&gt;$K$3,N1664&lt;$K$4),$A$4,IF(AND(N1664&gt;$K$4,N1664&lt;$K$5),$A$5,IF(AND(N1664&gt;$K$5,N1664&lt;$K$6),$A$6,IF(AND(N1664&gt;$K$6,N1664&lt;$K$7),$A$7,IF(AND(N1664&gt;$K$7,N1664&lt;$K$8),$A$8,IF(AND(N1664&gt;$K$8,N1664&lt;$K$9),$A$9)))))))</f>
        <v>NL200</v>
      </c>
      <c r="P1664" s="57">
        <f t="shared" si="188"/>
        <v>205.32128514056225</v>
      </c>
      <c r="Q1664" s="192">
        <f t="shared" si="193"/>
        <v>221585.60035596427</v>
      </c>
      <c r="R1664" s="149">
        <f t="shared" si="189"/>
        <v>3107817.6341730561</v>
      </c>
      <c r="S1664" s="187">
        <v>46558</v>
      </c>
      <c r="T1664" s="149"/>
      <c r="U1664" s="191"/>
      <c r="X1664" s="149">
        <f t="shared" si="190"/>
        <v>6138</v>
      </c>
      <c r="Y1664" s="57">
        <f t="shared" si="191"/>
        <v>-221585.60035596427</v>
      </c>
      <c r="Z1664" s="193">
        <f t="shared" si="192"/>
        <v>-3101679.6341730561</v>
      </c>
    </row>
    <row r="1665" spans="14:26" x14ac:dyDescent="0.2">
      <c r="N1665" s="56">
        <v>1666</v>
      </c>
      <c r="O1665" s="191" t="str">
        <f t="shared" si="194"/>
        <v>NL200</v>
      </c>
      <c r="P1665" s="57">
        <f t="shared" ref="P1665:P1728" si="195">VLOOKUP(O1665,$A$3:$L$9,12,0)</f>
        <v>205.32128514056225</v>
      </c>
      <c r="Q1665" s="192">
        <f t="shared" si="193"/>
        <v>221790.92164110483</v>
      </c>
      <c r="R1665" s="149">
        <f t="shared" si="189"/>
        <v>3109684.1913106972</v>
      </c>
      <c r="S1665" s="187">
        <v>46559</v>
      </c>
      <c r="T1665" s="149"/>
      <c r="U1665" s="191"/>
      <c r="X1665" s="149">
        <f t="shared" si="190"/>
        <v>6138</v>
      </c>
      <c r="Y1665" s="57">
        <f t="shared" si="191"/>
        <v>-221790.92164110483</v>
      </c>
      <c r="Z1665" s="193">
        <f t="shared" si="192"/>
        <v>-3103546.1913106972</v>
      </c>
    </row>
    <row r="1666" spans="14:26" x14ac:dyDescent="0.2">
      <c r="N1666" s="56">
        <v>1667</v>
      </c>
      <c r="O1666" s="191" t="str">
        <f t="shared" si="194"/>
        <v>NL200</v>
      </c>
      <c r="P1666" s="57">
        <f t="shared" si="195"/>
        <v>205.32128514056225</v>
      </c>
      <c r="Q1666" s="192">
        <f t="shared" si="193"/>
        <v>221996.24292624538</v>
      </c>
      <c r="R1666" s="149">
        <f t="shared" ref="R1666:R1729" si="196">$C$25*N1666</f>
        <v>3111550.7484483388</v>
      </c>
      <c r="S1666" s="187">
        <v>46560</v>
      </c>
      <c r="T1666" s="149"/>
      <c r="U1666" s="191"/>
      <c r="X1666" s="149">
        <f t="shared" si="190"/>
        <v>6138</v>
      </c>
      <c r="Y1666" s="57">
        <f t="shared" si="191"/>
        <v>-221996.24292624538</v>
      </c>
      <c r="Z1666" s="193">
        <f t="shared" si="192"/>
        <v>-3105412.7484483388</v>
      </c>
    </row>
    <row r="1667" spans="14:26" x14ac:dyDescent="0.2">
      <c r="N1667" s="56">
        <v>1668</v>
      </c>
      <c r="O1667" s="191" t="str">
        <f t="shared" si="194"/>
        <v>NL200</v>
      </c>
      <c r="P1667" s="57">
        <f t="shared" si="195"/>
        <v>205.32128514056225</v>
      </c>
      <c r="Q1667" s="192">
        <f t="shared" si="193"/>
        <v>222201.56421138594</v>
      </c>
      <c r="R1667" s="149">
        <f t="shared" si="196"/>
        <v>3113417.3055859804</v>
      </c>
      <c r="S1667" s="187">
        <v>46561</v>
      </c>
      <c r="T1667" s="149"/>
      <c r="U1667" s="191"/>
      <c r="X1667" s="149">
        <f t="shared" si="190"/>
        <v>6138</v>
      </c>
      <c r="Y1667" s="57">
        <f t="shared" si="191"/>
        <v>-222201.56421138594</v>
      </c>
      <c r="Z1667" s="193">
        <f t="shared" si="192"/>
        <v>-3107279.3055859804</v>
      </c>
    </row>
    <row r="1668" spans="14:26" x14ac:dyDescent="0.2">
      <c r="N1668" s="56">
        <v>1669</v>
      </c>
      <c r="O1668" s="191" t="str">
        <f t="shared" si="194"/>
        <v>NL200</v>
      </c>
      <c r="P1668" s="57">
        <f t="shared" si="195"/>
        <v>205.32128514056225</v>
      </c>
      <c r="Q1668" s="192">
        <f t="shared" si="193"/>
        <v>222406.88549652649</v>
      </c>
      <c r="R1668" s="149">
        <f t="shared" si="196"/>
        <v>3115283.862723622</v>
      </c>
      <c r="S1668" s="187">
        <v>46562</v>
      </c>
      <c r="T1668" s="149"/>
      <c r="U1668" s="191"/>
      <c r="X1668" s="149">
        <f t="shared" si="190"/>
        <v>6138</v>
      </c>
      <c r="Y1668" s="57">
        <f t="shared" si="191"/>
        <v>-222406.88549652649</v>
      </c>
      <c r="Z1668" s="193">
        <f t="shared" si="192"/>
        <v>-3109145.862723622</v>
      </c>
    </row>
    <row r="1669" spans="14:26" x14ac:dyDescent="0.2">
      <c r="N1669" s="56">
        <v>1670</v>
      </c>
      <c r="O1669" s="191" t="str">
        <f t="shared" si="194"/>
        <v>NL200</v>
      </c>
      <c r="P1669" s="57">
        <f t="shared" si="195"/>
        <v>205.32128514056225</v>
      </c>
      <c r="Q1669" s="192">
        <f t="shared" si="193"/>
        <v>222612.20678166705</v>
      </c>
      <c r="R1669" s="149">
        <f t="shared" si="196"/>
        <v>3117150.4198612631</v>
      </c>
      <c r="S1669" s="187">
        <v>46563</v>
      </c>
      <c r="T1669" s="149"/>
      <c r="U1669" s="191"/>
      <c r="X1669" s="149">
        <f t="shared" si="190"/>
        <v>6138</v>
      </c>
      <c r="Y1669" s="57">
        <f t="shared" si="191"/>
        <v>-222612.20678166705</v>
      </c>
      <c r="Z1669" s="193">
        <f t="shared" si="192"/>
        <v>-3111012.4198612631</v>
      </c>
    </row>
    <row r="1670" spans="14:26" x14ac:dyDescent="0.2">
      <c r="N1670" s="56">
        <v>1671</v>
      </c>
      <c r="O1670" s="191" t="str">
        <f t="shared" si="194"/>
        <v>NL200</v>
      </c>
      <c r="P1670" s="57">
        <f t="shared" si="195"/>
        <v>205.32128514056225</v>
      </c>
      <c r="Q1670" s="192">
        <f t="shared" si="193"/>
        <v>222817.5280668076</v>
      </c>
      <c r="R1670" s="149">
        <f t="shared" si="196"/>
        <v>3119016.9769989047</v>
      </c>
      <c r="S1670" s="187">
        <v>46564</v>
      </c>
      <c r="T1670" s="149"/>
      <c r="U1670" s="191"/>
      <c r="X1670" s="149">
        <f t="shared" si="190"/>
        <v>6138</v>
      </c>
      <c r="Y1670" s="57">
        <f t="shared" si="191"/>
        <v>-222817.5280668076</v>
      </c>
      <c r="Z1670" s="193">
        <f t="shared" si="192"/>
        <v>-3112878.9769989047</v>
      </c>
    </row>
    <row r="1671" spans="14:26" x14ac:dyDescent="0.2">
      <c r="N1671" s="56">
        <v>1672</v>
      </c>
      <c r="O1671" s="191" t="str">
        <f t="shared" si="194"/>
        <v>NL200</v>
      </c>
      <c r="P1671" s="57">
        <f t="shared" si="195"/>
        <v>205.32128514056225</v>
      </c>
      <c r="Q1671" s="192">
        <f t="shared" si="193"/>
        <v>223022.84935194816</v>
      </c>
      <c r="R1671" s="149">
        <f t="shared" si="196"/>
        <v>3120883.5341365463</v>
      </c>
      <c r="S1671" s="187">
        <v>46565</v>
      </c>
      <c r="T1671" s="149"/>
      <c r="U1671" s="191"/>
      <c r="X1671" s="149">
        <f t="shared" si="190"/>
        <v>6138</v>
      </c>
      <c r="Y1671" s="57">
        <f t="shared" si="191"/>
        <v>-223022.84935194816</v>
      </c>
      <c r="Z1671" s="193">
        <f t="shared" si="192"/>
        <v>-3114745.5341365463</v>
      </c>
    </row>
    <row r="1672" spans="14:26" x14ac:dyDescent="0.2">
      <c r="N1672" s="56">
        <v>1673</v>
      </c>
      <c r="O1672" s="191" t="str">
        <f t="shared" si="194"/>
        <v>NL200</v>
      </c>
      <c r="P1672" s="57">
        <f t="shared" si="195"/>
        <v>205.32128514056225</v>
      </c>
      <c r="Q1672" s="192">
        <f t="shared" si="193"/>
        <v>223228.17063708871</v>
      </c>
      <c r="R1672" s="149">
        <f t="shared" si="196"/>
        <v>3122750.0912741879</v>
      </c>
      <c r="S1672" s="187">
        <v>46566</v>
      </c>
      <c r="T1672" s="149"/>
      <c r="U1672" s="191"/>
      <c r="X1672" s="149">
        <f t="shared" si="190"/>
        <v>6138</v>
      </c>
      <c r="Y1672" s="57">
        <f t="shared" si="191"/>
        <v>-223228.17063708871</v>
      </c>
      <c r="Z1672" s="193">
        <f t="shared" si="192"/>
        <v>-3116612.0912741879</v>
      </c>
    </row>
    <row r="1673" spans="14:26" x14ac:dyDescent="0.2">
      <c r="N1673" s="56">
        <v>1674</v>
      </c>
      <c r="O1673" s="191" t="str">
        <f t="shared" si="194"/>
        <v>NL200</v>
      </c>
      <c r="P1673" s="57">
        <f t="shared" si="195"/>
        <v>205.32128514056225</v>
      </c>
      <c r="Q1673" s="192">
        <f t="shared" si="193"/>
        <v>223433.49192222927</v>
      </c>
      <c r="R1673" s="149">
        <f t="shared" si="196"/>
        <v>3124616.648411829</v>
      </c>
      <c r="S1673" s="187">
        <v>46567</v>
      </c>
      <c r="T1673" s="149"/>
      <c r="U1673" s="191"/>
      <c r="X1673" s="149">
        <f t="shared" si="190"/>
        <v>6138</v>
      </c>
      <c r="Y1673" s="57">
        <f t="shared" si="191"/>
        <v>-223433.49192222927</v>
      </c>
      <c r="Z1673" s="193">
        <f t="shared" si="192"/>
        <v>-3118478.648411829</v>
      </c>
    </row>
    <row r="1674" spans="14:26" x14ac:dyDescent="0.2">
      <c r="N1674" s="56">
        <v>1675</v>
      </c>
      <c r="O1674" s="191" t="str">
        <f t="shared" si="194"/>
        <v>NL200</v>
      </c>
      <c r="P1674" s="57">
        <f t="shared" si="195"/>
        <v>205.32128514056225</v>
      </c>
      <c r="Q1674" s="192">
        <f t="shared" si="193"/>
        <v>223638.81320736982</v>
      </c>
      <c r="R1674" s="149">
        <f t="shared" si="196"/>
        <v>3126483.2055494706</v>
      </c>
      <c r="S1674" s="187">
        <v>46568</v>
      </c>
      <c r="T1674" s="149"/>
      <c r="U1674" s="191"/>
      <c r="X1674" s="149">
        <f t="shared" si="190"/>
        <v>6138</v>
      </c>
      <c r="Y1674" s="57">
        <f t="shared" si="191"/>
        <v>-223638.81320736982</v>
      </c>
      <c r="Z1674" s="193">
        <f t="shared" si="192"/>
        <v>-3120345.2055494706</v>
      </c>
    </row>
    <row r="1675" spans="14:26" x14ac:dyDescent="0.2">
      <c r="N1675" s="56">
        <v>1676</v>
      </c>
      <c r="O1675" s="191" t="str">
        <f t="shared" si="194"/>
        <v>NL200</v>
      </c>
      <c r="P1675" s="57">
        <f t="shared" si="195"/>
        <v>205.32128514056225</v>
      </c>
      <c r="Q1675" s="192">
        <f t="shared" si="193"/>
        <v>223844.13449251038</v>
      </c>
      <c r="R1675" s="149">
        <f t="shared" si="196"/>
        <v>3128349.7626871122</v>
      </c>
      <c r="S1675" s="187">
        <v>46569</v>
      </c>
      <c r="T1675" s="149"/>
      <c r="U1675" s="191"/>
      <c r="X1675" s="149">
        <f t="shared" ref="X1675:X1738" si="197">X1674+W1675</f>
        <v>6138</v>
      </c>
      <c r="Y1675" s="57">
        <f t="shared" ref="Y1675:Y1738" si="198">V1675-Q1675</f>
        <v>-223844.13449251038</v>
      </c>
      <c r="Z1675" s="193">
        <f t="shared" ref="Z1675:Z1738" si="199">X1675-R1675</f>
        <v>-3122211.7626871122</v>
      </c>
    </row>
    <row r="1676" spans="14:26" x14ac:dyDescent="0.2">
      <c r="N1676" s="56">
        <v>1677</v>
      </c>
      <c r="O1676" s="191" t="str">
        <f t="shared" si="194"/>
        <v>NL200</v>
      </c>
      <c r="P1676" s="57">
        <f t="shared" si="195"/>
        <v>205.32128514056225</v>
      </c>
      <c r="Q1676" s="192">
        <f t="shared" si="193"/>
        <v>224049.45577765093</v>
      </c>
      <c r="R1676" s="149">
        <f t="shared" si="196"/>
        <v>3130216.3198247538</v>
      </c>
      <c r="S1676" s="187">
        <v>46570</v>
      </c>
      <c r="T1676" s="149"/>
      <c r="U1676" s="191"/>
      <c r="X1676" s="149">
        <f t="shared" si="197"/>
        <v>6138</v>
      </c>
      <c r="Y1676" s="57">
        <f t="shared" si="198"/>
        <v>-224049.45577765093</v>
      </c>
      <c r="Z1676" s="193">
        <f t="shared" si="199"/>
        <v>-3124078.3198247538</v>
      </c>
    </row>
    <row r="1677" spans="14:26" x14ac:dyDescent="0.2">
      <c r="N1677" s="56">
        <v>1678</v>
      </c>
      <c r="O1677" s="191" t="str">
        <f t="shared" si="194"/>
        <v>NL200</v>
      </c>
      <c r="P1677" s="57">
        <f t="shared" si="195"/>
        <v>205.32128514056225</v>
      </c>
      <c r="Q1677" s="192">
        <f t="shared" si="193"/>
        <v>224254.77706279149</v>
      </c>
      <c r="R1677" s="149">
        <f t="shared" si="196"/>
        <v>3132082.8769623949</v>
      </c>
      <c r="S1677" s="187">
        <v>46571</v>
      </c>
      <c r="T1677" s="149"/>
      <c r="U1677" s="191"/>
      <c r="X1677" s="149">
        <f t="shared" si="197"/>
        <v>6138</v>
      </c>
      <c r="Y1677" s="57">
        <f t="shared" si="198"/>
        <v>-224254.77706279149</v>
      </c>
      <c r="Z1677" s="193">
        <f t="shared" si="199"/>
        <v>-3125944.8769623949</v>
      </c>
    </row>
    <row r="1678" spans="14:26" x14ac:dyDescent="0.2">
      <c r="N1678" s="56">
        <v>1679</v>
      </c>
      <c r="O1678" s="191" t="str">
        <f t="shared" si="194"/>
        <v>NL200</v>
      </c>
      <c r="P1678" s="57">
        <f t="shared" si="195"/>
        <v>205.32128514056225</v>
      </c>
      <c r="Q1678" s="192">
        <f t="shared" si="193"/>
        <v>224460.09834793204</v>
      </c>
      <c r="R1678" s="149">
        <f t="shared" si="196"/>
        <v>3133949.4341000365</v>
      </c>
      <c r="S1678" s="187">
        <v>46572</v>
      </c>
      <c r="T1678" s="149"/>
      <c r="U1678" s="191"/>
      <c r="X1678" s="149">
        <f t="shared" si="197"/>
        <v>6138</v>
      </c>
      <c r="Y1678" s="57">
        <f t="shared" si="198"/>
        <v>-224460.09834793204</v>
      </c>
      <c r="Z1678" s="193">
        <f t="shared" si="199"/>
        <v>-3127811.4341000365</v>
      </c>
    </row>
    <row r="1679" spans="14:26" x14ac:dyDescent="0.2">
      <c r="N1679" s="56">
        <v>1680</v>
      </c>
      <c r="O1679" s="191" t="str">
        <f t="shared" si="194"/>
        <v>NL200</v>
      </c>
      <c r="P1679" s="57">
        <f t="shared" si="195"/>
        <v>205.32128514056225</v>
      </c>
      <c r="Q1679" s="192">
        <f t="shared" si="193"/>
        <v>224665.4196330726</v>
      </c>
      <c r="R1679" s="149">
        <f t="shared" si="196"/>
        <v>3135815.9912376781</v>
      </c>
      <c r="S1679" s="187">
        <v>46573</v>
      </c>
      <c r="T1679" s="149"/>
      <c r="U1679" s="191"/>
      <c r="X1679" s="149">
        <f t="shared" si="197"/>
        <v>6138</v>
      </c>
      <c r="Y1679" s="57">
        <f t="shared" si="198"/>
        <v>-224665.4196330726</v>
      </c>
      <c r="Z1679" s="193">
        <f t="shared" si="199"/>
        <v>-3129677.9912376781</v>
      </c>
    </row>
    <row r="1680" spans="14:26" x14ac:dyDescent="0.2">
      <c r="N1680" s="56">
        <v>1681</v>
      </c>
      <c r="O1680" s="191" t="str">
        <f t="shared" si="194"/>
        <v>NL200</v>
      </c>
      <c r="P1680" s="57">
        <f t="shared" si="195"/>
        <v>205.32128514056225</v>
      </c>
      <c r="Q1680" s="192">
        <f t="shared" si="193"/>
        <v>224870.74091821315</v>
      </c>
      <c r="R1680" s="149">
        <f t="shared" si="196"/>
        <v>3137682.5483753197</v>
      </c>
      <c r="S1680" s="187">
        <v>46574</v>
      </c>
      <c r="T1680" s="149"/>
      <c r="U1680" s="191"/>
      <c r="X1680" s="149">
        <f t="shared" si="197"/>
        <v>6138</v>
      </c>
      <c r="Y1680" s="57">
        <f t="shared" si="198"/>
        <v>-224870.74091821315</v>
      </c>
      <c r="Z1680" s="193">
        <f t="shared" si="199"/>
        <v>-3131544.5483753197</v>
      </c>
    </row>
    <row r="1681" spans="14:26" x14ac:dyDescent="0.2">
      <c r="N1681" s="56">
        <v>1682</v>
      </c>
      <c r="O1681" s="191" t="str">
        <f t="shared" si="194"/>
        <v>NL200</v>
      </c>
      <c r="P1681" s="57">
        <f t="shared" si="195"/>
        <v>205.32128514056225</v>
      </c>
      <c r="Q1681" s="192">
        <f t="shared" si="193"/>
        <v>225076.06220335371</v>
      </c>
      <c r="R1681" s="149">
        <f t="shared" si="196"/>
        <v>3139549.1055129608</v>
      </c>
      <c r="S1681" s="187">
        <v>46575</v>
      </c>
      <c r="T1681" s="149"/>
      <c r="U1681" s="191"/>
      <c r="X1681" s="149">
        <f t="shared" si="197"/>
        <v>6138</v>
      </c>
      <c r="Y1681" s="57">
        <f t="shared" si="198"/>
        <v>-225076.06220335371</v>
      </c>
      <c r="Z1681" s="193">
        <f t="shared" si="199"/>
        <v>-3133411.1055129608</v>
      </c>
    </row>
    <row r="1682" spans="14:26" x14ac:dyDescent="0.2">
      <c r="N1682" s="56">
        <v>1683</v>
      </c>
      <c r="O1682" s="191" t="str">
        <f t="shared" si="194"/>
        <v>NL200</v>
      </c>
      <c r="P1682" s="57">
        <f t="shared" si="195"/>
        <v>205.32128514056225</v>
      </c>
      <c r="Q1682" s="192">
        <f t="shared" si="193"/>
        <v>225281.38348849426</v>
      </c>
      <c r="R1682" s="149">
        <f t="shared" si="196"/>
        <v>3141415.6626506024</v>
      </c>
      <c r="S1682" s="187">
        <v>46576</v>
      </c>
      <c r="T1682" s="149"/>
      <c r="U1682" s="191"/>
      <c r="X1682" s="149">
        <f t="shared" si="197"/>
        <v>6138</v>
      </c>
      <c r="Y1682" s="57">
        <f t="shared" si="198"/>
        <v>-225281.38348849426</v>
      </c>
      <c r="Z1682" s="193">
        <f t="shared" si="199"/>
        <v>-3135277.6626506024</v>
      </c>
    </row>
    <row r="1683" spans="14:26" x14ac:dyDescent="0.2">
      <c r="N1683" s="56">
        <v>1684</v>
      </c>
      <c r="O1683" s="191" t="str">
        <f t="shared" si="194"/>
        <v>NL200</v>
      </c>
      <c r="P1683" s="57">
        <f t="shared" si="195"/>
        <v>205.32128514056225</v>
      </c>
      <c r="Q1683" s="192">
        <f t="shared" ref="Q1683:Q1746" si="200">Q1682+P1683</f>
        <v>225486.70477363482</v>
      </c>
      <c r="R1683" s="149">
        <f t="shared" si="196"/>
        <v>3143282.219788244</v>
      </c>
      <c r="S1683" s="187">
        <v>46577</v>
      </c>
      <c r="T1683" s="149"/>
      <c r="U1683" s="191"/>
      <c r="X1683" s="149">
        <f t="shared" si="197"/>
        <v>6138</v>
      </c>
      <c r="Y1683" s="57">
        <f t="shared" si="198"/>
        <v>-225486.70477363482</v>
      </c>
      <c r="Z1683" s="193">
        <f t="shared" si="199"/>
        <v>-3137144.219788244</v>
      </c>
    </row>
    <row r="1684" spans="14:26" x14ac:dyDescent="0.2">
      <c r="N1684" s="56">
        <v>1685</v>
      </c>
      <c r="O1684" s="191" t="str">
        <f t="shared" si="194"/>
        <v>NL200</v>
      </c>
      <c r="P1684" s="57">
        <f t="shared" si="195"/>
        <v>205.32128514056225</v>
      </c>
      <c r="Q1684" s="192">
        <f t="shared" si="200"/>
        <v>225692.02605877537</v>
      </c>
      <c r="R1684" s="149">
        <f t="shared" si="196"/>
        <v>3145148.7769258856</v>
      </c>
      <c r="S1684" s="187">
        <v>46578</v>
      </c>
      <c r="T1684" s="149"/>
      <c r="U1684" s="191"/>
      <c r="X1684" s="149">
        <f t="shared" si="197"/>
        <v>6138</v>
      </c>
      <c r="Y1684" s="57">
        <f t="shared" si="198"/>
        <v>-225692.02605877537</v>
      </c>
      <c r="Z1684" s="193">
        <f t="shared" si="199"/>
        <v>-3139010.7769258856</v>
      </c>
    </row>
    <row r="1685" spans="14:26" x14ac:dyDescent="0.2">
      <c r="N1685" s="56">
        <v>1686</v>
      </c>
      <c r="O1685" s="191" t="str">
        <f t="shared" si="194"/>
        <v>NL200</v>
      </c>
      <c r="P1685" s="57">
        <f t="shared" si="195"/>
        <v>205.32128514056225</v>
      </c>
      <c r="Q1685" s="192">
        <f t="shared" si="200"/>
        <v>225897.34734391593</v>
      </c>
      <c r="R1685" s="149">
        <f t="shared" si="196"/>
        <v>3147015.3340635267</v>
      </c>
      <c r="S1685" s="187">
        <v>46579</v>
      </c>
      <c r="T1685" s="149"/>
      <c r="U1685" s="191"/>
      <c r="X1685" s="149">
        <f t="shared" si="197"/>
        <v>6138</v>
      </c>
      <c r="Y1685" s="57">
        <f t="shared" si="198"/>
        <v>-225897.34734391593</v>
      </c>
      <c r="Z1685" s="193">
        <f t="shared" si="199"/>
        <v>-3140877.3340635267</v>
      </c>
    </row>
    <row r="1686" spans="14:26" x14ac:dyDescent="0.2">
      <c r="N1686" s="56">
        <v>1687</v>
      </c>
      <c r="O1686" s="191" t="str">
        <f t="shared" si="194"/>
        <v>NL200</v>
      </c>
      <c r="P1686" s="57">
        <f t="shared" si="195"/>
        <v>205.32128514056225</v>
      </c>
      <c r="Q1686" s="192">
        <f t="shared" si="200"/>
        <v>226102.66862905648</v>
      </c>
      <c r="R1686" s="149">
        <f t="shared" si="196"/>
        <v>3148881.8912011683</v>
      </c>
      <c r="S1686" s="187">
        <v>46580</v>
      </c>
      <c r="T1686" s="149"/>
      <c r="U1686" s="191"/>
      <c r="X1686" s="149">
        <f t="shared" si="197"/>
        <v>6138</v>
      </c>
      <c r="Y1686" s="57">
        <f t="shared" si="198"/>
        <v>-226102.66862905648</v>
      </c>
      <c r="Z1686" s="193">
        <f t="shared" si="199"/>
        <v>-3142743.8912011683</v>
      </c>
    </row>
    <row r="1687" spans="14:26" x14ac:dyDescent="0.2">
      <c r="N1687" s="56">
        <v>1688</v>
      </c>
      <c r="O1687" s="191" t="str">
        <f t="shared" si="194"/>
        <v>NL200</v>
      </c>
      <c r="P1687" s="57">
        <f t="shared" si="195"/>
        <v>205.32128514056225</v>
      </c>
      <c r="Q1687" s="192">
        <f t="shared" si="200"/>
        <v>226307.98991419704</v>
      </c>
      <c r="R1687" s="149">
        <f t="shared" si="196"/>
        <v>3150748.4483388099</v>
      </c>
      <c r="S1687" s="187">
        <v>46581</v>
      </c>
      <c r="T1687" s="149"/>
      <c r="U1687" s="191"/>
      <c r="X1687" s="149">
        <f t="shared" si="197"/>
        <v>6138</v>
      </c>
      <c r="Y1687" s="57">
        <f t="shared" si="198"/>
        <v>-226307.98991419704</v>
      </c>
      <c r="Z1687" s="193">
        <f t="shared" si="199"/>
        <v>-3144610.4483388099</v>
      </c>
    </row>
    <row r="1688" spans="14:26" x14ac:dyDescent="0.2">
      <c r="N1688" s="56">
        <v>1689</v>
      </c>
      <c r="O1688" s="191" t="str">
        <f t="shared" si="194"/>
        <v>NL200</v>
      </c>
      <c r="P1688" s="57">
        <f t="shared" si="195"/>
        <v>205.32128514056225</v>
      </c>
      <c r="Q1688" s="192">
        <f t="shared" si="200"/>
        <v>226513.31119933759</v>
      </c>
      <c r="R1688" s="149">
        <f t="shared" si="196"/>
        <v>3152615.0054764515</v>
      </c>
      <c r="S1688" s="187">
        <v>46582</v>
      </c>
      <c r="T1688" s="149"/>
      <c r="U1688" s="191"/>
      <c r="X1688" s="149">
        <f t="shared" si="197"/>
        <v>6138</v>
      </c>
      <c r="Y1688" s="57">
        <f t="shared" si="198"/>
        <v>-226513.31119933759</v>
      </c>
      <c r="Z1688" s="193">
        <f t="shared" si="199"/>
        <v>-3146477.0054764515</v>
      </c>
    </row>
    <row r="1689" spans="14:26" x14ac:dyDescent="0.2">
      <c r="N1689" s="56">
        <v>1690</v>
      </c>
      <c r="O1689" s="191" t="str">
        <f t="shared" si="194"/>
        <v>NL200</v>
      </c>
      <c r="P1689" s="57">
        <f t="shared" si="195"/>
        <v>205.32128514056225</v>
      </c>
      <c r="Q1689" s="192">
        <f t="shared" si="200"/>
        <v>226718.63248447815</v>
      </c>
      <c r="R1689" s="149">
        <f t="shared" si="196"/>
        <v>3154481.5626140926</v>
      </c>
      <c r="S1689" s="187">
        <v>46583</v>
      </c>
      <c r="T1689" s="149"/>
      <c r="U1689" s="191"/>
      <c r="X1689" s="149">
        <f t="shared" si="197"/>
        <v>6138</v>
      </c>
      <c r="Y1689" s="57">
        <f t="shared" si="198"/>
        <v>-226718.63248447815</v>
      </c>
      <c r="Z1689" s="193">
        <f t="shared" si="199"/>
        <v>-3148343.5626140926</v>
      </c>
    </row>
    <row r="1690" spans="14:26" x14ac:dyDescent="0.2">
      <c r="N1690" s="56">
        <v>1691</v>
      </c>
      <c r="O1690" s="191" t="str">
        <f t="shared" si="194"/>
        <v>NL200</v>
      </c>
      <c r="P1690" s="57">
        <f t="shared" si="195"/>
        <v>205.32128514056225</v>
      </c>
      <c r="Q1690" s="192">
        <f t="shared" si="200"/>
        <v>226923.9537696187</v>
      </c>
      <c r="R1690" s="149">
        <f t="shared" si="196"/>
        <v>3156348.1197517342</v>
      </c>
      <c r="S1690" s="187">
        <v>46584</v>
      </c>
      <c r="T1690" s="149"/>
      <c r="U1690" s="191"/>
      <c r="X1690" s="149">
        <f t="shared" si="197"/>
        <v>6138</v>
      </c>
      <c r="Y1690" s="57">
        <f t="shared" si="198"/>
        <v>-226923.9537696187</v>
      </c>
      <c r="Z1690" s="193">
        <f t="shared" si="199"/>
        <v>-3150210.1197517342</v>
      </c>
    </row>
    <row r="1691" spans="14:26" x14ac:dyDescent="0.2">
      <c r="N1691" s="56">
        <v>1692</v>
      </c>
      <c r="O1691" s="191" t="str">
        <f t="shared" si="194"/>
        <v>NL200</v>
      </c>
      <c r="P1691" s="57">
        <f t="shared" si="195"/>
        <v>205.32128514056225</v>
      </c>
      <c r="Q1691" s="192">
        <f t="shared" si="200"/>
        <v>227129.27505475926</v>
      </c>
      <c r="R1691" s="149">
        <f t="shared" si="196"/>
        <v>3158214.6768893758</v>
      </c>
      <c r="S1691" s="187">
        <v>46585</v>
      </c>
      <c r="T1691" s="149"/>
      <c r="U1691" s="191"/>
      <c r="X1691" s="149">
        <f t="shared" si="197"/>
        <v>6138</v>
      </c>
      <c r="Y1691" s="57">
        <f t="shared" si="198"/>
        <v>-227129.27505475926</v>
      </c>
      <c r="Z1691" s="193">
        <f t="shared" si="199"/>
        <v>-3152076.6768893758</v>
      </c>
    </row>
    <row r="1692" spans="14:26" x14ac:dyDescent="0.2">
      <c r="N1692" s="56">
        <v>1693</v>
      </c>
      <c r="O1692" s="191" t="str">
        <f t="shared" si="194"/>
        <v>NL200</v>
      </c>
      <c r="P1692" s="57">
        <f t="shared" si="195"/>
        <v>205.32128514056225</v>
      </c>
      <c r="Q1692" s="192">
        <f t="shared" si="200"/>
        <v>227334.59633989981</v>
      </c>
      <c r="R1692" s="149">
        <f t="shared" si="196"/>
        <v>3160081.2340270174</v>
      </c>
      <c r="S1692" s="187">
        <v>46586</v>
      </c>
      <c r="T1692" s="149"/>
      <c r="U1692" s="191"/>
      <c r="X1692" s="149">
        <f t="shared" si="197"/>
        <v>6138</v>
      </c>
      <c r="Y1692" s="57">
        <f t="shared" si="198"/>
        <v>-227334.59633989981</v>
      </c>
      <c r="Z1692" s="193">
        <f t="shared" si="199"/>
        <v>-3153943.2340270174</v>
      </c>
    </row>
    <row r="1693" spans="14:26" x14ac:dyDescent="0.2">
      <c r="N1693" s="56">
        <v>1694</v>
      </c>
      <c r="O1693" s="191" t="str">
        <f t="shared" si="194"/>
        <v>NL200</v>
      </c>
      <c r="P1693" s="57">
        <f t="shared" si="195"/>
        <v>205.32128514056225</v>
      </c>
      <c r="Q1693" s="192">
        <f t="shared" si="200"/>
        <v>227539.91762504037</v>
      </c>
      <c r="R1693" s="149">
        <f t="shared" si="196"/>
        <v>3161947.7911646585</v>
      </c>
      <c r="S1693" s="187">
        <v>46587</v>
      </c>
      <c r="T1693" s="149"/>
      <c r="U1693" s="191"/>
      <c r="X1693" s="149">
        <f t="shared" si="197"/>
        <v>6138</v>
      </c>
      <c r="Y1693" s="57">
        <f t="shared" si="198"/>
        <v>-227539.91762504037</v>
      </c>
      <c r="Z1693" s="193">
        <f t="shared" si="199"/>
        <v>-3155809.7911646585</v>
      </c>
    </row>
    <row r="1694" spans="14:26" x14ac:dyDescent="0.2">
      <c r="N1694" s="56">
        <v>1695</v>
      </c>
      <c r="O1694" s="191" t="str">
        <f t="shared" si="194"/>
        <v>NL200</v>
      </c>
      <c r="P1694" s="57">
        <f t="shared" si="195"/>
        <v>205.32128514056225</v>
      </c>
      <c r="Q1694" s="192">
        <f t="shared" si="200"/>
        <v>227745.23891018092</v>
      </c>
      <c r="R1694" s="149">
        <f t="shared" si="196"/>
        <v>3163814.3483023001</v>
      </c>
      <c r="S1694" s="187">
        <v>46588</v>
      </c>
      <c r="T1694" s="149"/>
      <c r="U1694" s="191"/>
      <c r="X1694" s="149">
        <f t="shared" si="197"/>
        <v>6138</v>
      </c>
      <c r="Y1694" s="57">
        <f t="shared" si="198"/>
        <v>-227745.23891018092</v>
      </c>
      <c r="Z1694" s="193">
        <f t="shared" si="199"/>
        <v>-3157676.3483023001</v>
      </c>
    </row>
    <row r="1695" spans="14:26" x14ac:dyDescent="0.2">
      <c r="N1695" s="56">
        <v>1696</v>
      </c>
      <c r="O1695" s="191" t="str">
        <f t="shared" si="194"/>
        <v>NL200</v>
      </c>
      <c r="P1695" s="57">
        <f t="shared" si="195"/>
        <v>205.32128514056225</v>
      </c>
      <c r="Q1695" s="192">
        <f t="shared" si="200"/>
        <v>227950.56019532148</v>
      </c>
      <c r="R1695" s="149">
        <f t="shared" si="196"/>
        <v>3165680.9054399417</v>
      </c>
      <c r="S1695" s="187">
        <v>46589</v>
      </c>
      <c r="T1695" s="149"/>
      <c r="U1695" s="191"/>
      <c r="X1695" s="149">
        <f t="shared" si="197"/>
        <v>6138</v>
      </c>
      <c r="Y1695" s="57">
        <f t="shared" si="198"/>
        <v>-227950.56019532148</v>
      </c>
      <c r="Z1695" s="193">
        <f t="shared" si="199"/>
        <v>-3159542.9054399417</v>
      </c>
    </row>
    <row r="1696" spans="14:26" x14ac:dyDescent="0.2">
      <c r="N1696" s="56">
        <v>1697</v>
      </c>
      <c r="O1696" s="191" t="str">
        <f t="shared" si="194"/>
        <v>NL200</v>
      </c>
      <c r="P1696" s="57">
        <f t="shared" si="195"/>
        <v>205.32128514056225</v>
      </c>
      <c r="Q1696" s="192">
        <f t="shared" si="200"/>
        <v>228155.88148046203</v>
      </c>
      <c r="R1696" s="149">
        <f t="shared" si="196"/>
        <v>3167547.4625775833</v>
      </c>
      <c r="S1696" s="187">
        <v>46590</v>
      </c>
      <c r="T1696" s="149"/>
      <c r="U1696" s="191"/>
      <c r="X1696" s="149">
        <f t="shared" si="197"/>
        <v>6138</v>
      </c>
      <c r="Y1696" s="57">
        <f t="shared" si="198"/>
        <v>-228155.88148046203</v>
      </c>
      <c r="Z1696" s="193">
        <f t="shared" si="199"/>
        <v>-3161409.4625775833</v>
      </c>
    </row>
    <row r="1697" spans="14:26" x14ac:dyDescent="0.2">
      <c r="N1697" s="56">
        <v>1698</v>
      </c>
      <c r="O1697" s="191" t="str">
        <f t="shared" si="194"/>
        <v>NL200</v>
      </c>
      <c r="P1697" s="57">
        <f t="shared" si="195"/>
        <v>205.32128514056225</v>
      </c>
      <c r="Q1697" s="192">
        <f t="shared" si="200"/>
        <v>228361.20276560259</v>
      </c>
      <c r="R1697" s="149">
        <f t="shared" si="196"/>
        <v>3169414.0197152244</v>
      </c>
      <c r="S1697" s="187">
        <v>46591</v>
      </c>
      <c r="T1697" s="149"/>
      <c r="U1697" s="191"/>
      <c r="X1697" s="149">
        <f t="shared" si="197"/>
        <v>6138</v>
      </c>
      <c r="Y1697" s="57">
        <f t="shared" si="198"/>
        <v>-228361.20276560259</v>
      </c>
      <c r="Z1697" s="193">
        <f t="shared" si="199"/>
        <v>-3163276.0197152244</v>
      </c>
    </row>
    <row r="1698" spans="14:26" x14ac:dyDescent="0.2">
      <c r="N1698" s="56">
        <v>1699</v>
      </c>
      <c r="O1698" s="191" t="str">
        <f t="shared" si="194"/>
        <v>NL200</v>
      </c>
      <c r="P1698" s="57">
        <f t="shared" si="195"/>
        <v>205.32128514056225</v>
      </c>
      <c r="Q1698" s="192">
        <f t="shared" si="200"/>
        <v>228566.52405074314</v>
      </c>
      <c r="R1698" s="149">
        <f t="shared" si="196"/>
        <v>3171280.576852866</v>
      </c>
      <c r="S1698" s="187">
        <v>46592</v>
      </c>
      <c r="T1698" s="149"/>
      <c r="U1698" s="191"/>
      <c r="X1698" s="149">
        <f t="shared" si="197"/>
        <v>6138</v>
      </c>
      <c r="Y1698" s="57">
        <f t="shared" si="198"/>
        <v>-228566.52405074314</v>
      </c>
      <c r="Z1698" s="193">
        <f t="shared" si="199"/>
        <v>-3165142.576852866</v>
      </c>
    </row>
    <row r="1699" spans="14:26" x14ac:dyDescent="0.2">
      <c r="N1699" s="56">
        <v>1700</v>
      </c>
      <c r="O1699" s="191" t="str">
        <f t="shared" si="194"/>
        <v>NL200</v>
      </c>
      <c r="P1699" s="57">
        <f t="shared" si="195"/>
        <v>205.32128514056225</v>
      </c>
      <c r="Q1699" s="192">
        <f t="shared" si="200"/>
        <v>228771.8453358837</v>
      </c>
      <c r="R1699" s="149">
        <f t="shared" si="196"/>
        <v>3173147.1339905076</v>
      </c>
      <c r="S1699" s="187">
        <v>46593</v>
      </c>
      <c r="T1699" s="149"/>
      <c r="U1699" s="191"/>
      <c r="X1699" s="149">
        <f t="shared" si="197"/>
        <v>6138</v>
      </c>
      <c r="Y1699" s="57">
        <f t="shared" si="198"/>
        <v>-228771.8453358837</v>
      </c>
      <c r="Z1699" s="193">
        <f t="shared" si="199"/>
        <v>-3167009.1339905076</v>
      </c>
    </row>
    <row r="1700" spans="14:26" x14ac:dyDescent="0.2">
      <c r="N1700" s="56">
        <v>1701</v>
      </c>
      <c r="O1700" s="191" t="str">
        <f t="shared" si="194"/>
        <v>NL200</v>
      </c>
      <c r="P1700" s="57">
        <f t="shared" si="195"/>
        <v>205.32128514056225</v>
      </c>
      <c r="Q1700" s="192">
        <f t="shared" si="200"/>
        <v>228977.16662102425</v>
      </c>
      <c r="R1700" s="149">
        <f t="shared" si="196"/>
        <v>3175013.6911281492</v>
      </c>
      <c r="S1700" s="187">
        <v>46594</v>
      </c>
      <c r="T1700" s="149"/>
      <c r="U1700" s="191"/>
      <c r="X1700" s="149">
        <f t="shared" si="197"/>
        <v>6138</v>
      </c>
      <c r="Y1700" s="57">
        <f t="shared" si="198"/>
        <v>-228977.16662102425</v>
      </c>
      <c r="Z1700" s="193">
        <f t="shared" si="199"/>
        <v>-3168875.6911281492</v>
      </c>
    </row>
    <row r="1701" spans="14:26" x14ac:dyDescent="0.2">
      <c r="N1701" s="56">
        <v>1702</v>
      </c>
      <c r="O1701" s="191" t="str">
        <f t="shared" si="194"/>
        <v>NL200</v>
      </c>
      <c r="P1701" s="57">
        <f t="shared" si="195"/>
        <v>205.32128514056225</v>
      </c>
      <c r="Q1701" s="192">
        <f t="shared" si="200"/>
        <v>229182.48790616481</v>
      </c>
      <c r="R1701" s="149">
        <f t="shared" si="196"/>
        <v>3176880.2482657903</v>
      </c>
      <c r="S1701" s="187">
        <v>46595</v>
      </c>
      <c r="T1701" s="149"/>
      <c r="U1701" s="191"/>
      <c r="X1701" s="149">
        <f t="shared" si="197"/>
        <v>6138</v>
      </c>
      <c r="Y1701" s="57">
        <f t="shared" si="198"/>
        <v>-229182.48790616481</v>
      </c>
      <c r="Z1701" s="193">
        <f t="shared" si="199"/>
        <v>-3170742.2482657903</v>
      </c>
    </row>
    <row r="1702" spans="14:26" x14ac:dyDescent="0.2">
      <c r="N1702" s="56">
        <v>1703</v>
      </c>
      <c r="O1702" s="191" t="str">
        <f t="shared" si="194"/>
        <v>NL200</v>
      </c>
      <c r="P1702" s="57">
        <f t="shared" si="195"/>
        <v>205.32128514056225</v>
      </c>
      <c r="Q1702" s="192">
        <f t="shared" si="200"/>
        <v>229387.80919130536</v>
      </c>
      <c r="R1702" s="149">
        <f t="shared" si="196"/>
        <v>3178746.8054034319</v>
      </c>
      <c r="S1702" s="187">
        <v>46596</v>
      </c>
      <c r="T1702" s="149"/>
      <c r="U1702" s="191"/>
      <c r="X1702" s="149">
        <f t="shared" si="197"/>
        <v>6138</v>
      </c>
      <c r="Y1702" s="57">
        <f t="shared" si="198"/>
        <v>-229387.80919130536</v>
      </c>
      <c r="Z1702" s="193">
        <f t="shared" si="199"/>
        <v>-3172608.8054034319</v>
      </c>
    </row>
    <row r="1703" spans="14:26" x14ac:dyDescent="0.2">
      <c r="N1703" s="56">
        <v>1704</v>
      </c>
      <c r="O1703" s="191" t="str">
        <f t="shared" si="194"/>
        <v>NL200</v>
      </c>
      <c r="P1703" s="57">
        <f t="shared" si="195"/>
        <v>205.32128514056225</v>
      </c>
      <c r="Q1703" s="192">
        <f t="shared" si="200"/>
        <v>229593.13047644592</v>
      </c>
      <c r="R1703" s="149">
        <f t="shared" si="196"/>
        <v>3180613.3625410735</v>
      </c>
      <c r="S1703" s="187">
        <v>46597</v>
      </c>
      <c r="T1703" s="149"/>
      <c r="U1703" s="191"/>
      <c r="X1703" s="149">
        <f t="shared" si="197"/>
        <v>6138</v>
      </c>
      <c r="Y1703" s="57">
        <f t="shared" si="198"/>
        <v>-229593.13047644592</v>
      </c>
      <c r="Z1703" s="193">
        <f t="shared" si="199"/>
        <v>-3174475.3625410735</v>
      </c>
    </row>
    <row r="1704" spans="14:26" x14ac:dyDescent="0.2">
      <c r="N1704" s="56">
        <v>1705</v>
      </c>
      <c r="O1704" s="191" t="str">
        <f t="shared" si="194"/>
        <v>NL200</v>
      </c>
      <c r="P1704" s="57">
        <f t="shared" si="195"/>
        <v>205.32128514056225</v>
      </c>
      <c r="Q1704" s="192">
        <f t="shared" si="200"/>
        <v>229798.45176158648</v>
      </c>
      <c r="R1704" s="149">
        <f t="shared" si="196"/>
        <v>3182479.9196787151</v>
      </c>
      <c r="S1704" s="187">
        <v>46598</v>
      </c>
      <c r="T1704" s="149"/>
      <c r="U1704" s="191"/>
      <c r="X1704" s="149">
        <f t="shared" si="197"/>
        <v>6138</v>
      </c>
      <c r="Y1704" s="57">
        <f t="shared" si="198"/>
        <v>-229798.45176158648</v>
      </c>
      <c r="Z1704" s="193">
        <f t="shared" si="199"/>
        <v>-3176341.9196787151</v>
      </c>
    </row>
    <row r="1705" spans="14:26" x14ac:dyDescent="0.2">
      <c r="N1705" s="56">
        <v>1706</v>
      </c>
      <c r="O1705" s="191" t="str">
        <f t="shared" si="194"/>
        <v>NL200</v>
      </c>
      <c r="P1705" s="57">
        <f t="shared" si="195"/>
        <v>205.32128514056225</v>
      </c>
      <c r="Q1705" s="192">
        <f t="shared" si="200"/>
        <v>230003.77304672703</v>
      </c>
      <c r="R1705" s="149">
        <f t="shared" si="196"/>
        <v>3184346.4768163562</v>
      </c>
      <c r="S1705" s="187">
        <v>46599</v>
      </c>
      <c r="T1705" s="149"/>
      <c r="U1705" s="191"/>
      <c r="X1705" s="149">
        <f t="shared" si="197"/>
        <v>6138</v>
      </c>
      <c r="Y1705" s="57">
        <f t="shared" si="198"/>
        <v>-230003.77304672703</v>
      </c>
      <c r="Z1705" s="193">
        <f t="shared" si="199"/>
        <v>-3178208.4768163562</v>
      </c>
    </row>
    <row r="1706" spans="14:26" x14ac:dyDescent="0.2">
      <c r="N1706" s="56">
        <v>1707</v>
      </c>
      <c r="O1706" s="191" t="str">
        <f t="shared" si="194"/>
        <v>NL200</v>
      </c>
      <c r="P1706" s="57">
        <f t="shared" si="195"/>
        <v>205.32128514056225</v>
      </c>
      <c r="Q1706" s="192">
        <f t="shared" si="200"/>
        <v>230209.09433186759</v>
      </c>
      <c r="R1706" s="149">
        <f t="shared" si="196"/>
        <v>3186213.0339539978</v>
      </c>
      <c r="S1706" s="187">
        <v>46600</v>
      </c>
      <c r="T1706" s="149"/>
      <c r="U1706" s="191"/>
      <c r="X1706" s="149">
        <f t="shared" si="197"/>
        <v>6138</v>
      </c>
      <c r="Y1706" s="57">
        <f t="shared" si="198"/>
        <v>-230209.09433186759</v>
      </c>
      <c r="Z1706" s="193">
        <f t="shared" si="199"/>
        <v>-3180075.0339539978</v>
      </c>
    </row>
    <row r="1707" spans="14:26" x14ac:dyDescent="0.2">
      <c r="N1707" s="56">
        <v>1708</v>
      </c>
      <c r="O1707" s="191" t="str">
        <f t="shared" si="194"/>
        <v>NL200</v>
      </c>
      <c r="P1707" s="57">
        <f t="shared" si="195"/>
        <v>205.32128514056225</v>
      </c>
      <c r="Q1707" s="192">
        <f t="shared" si="200"/>
        <v>230414.41561700814</v>
      </c>
      <c r="R1707" s="149">
        <f t="shared" si="196"/>
        <v>3188079.5910916394</v>
      </c>
      <c r="S1707" s="187">
        <v>46601</v>
      </c>
      <c r="T1707" s="149"/>
      <c r="U1707" s="191"/>
      <c r="X1707" s="149">
        <f t="shared" si="197"/>
        <v>6138</v>
      </c>
      <c r="Y1707" s="57">
        <f t="shared" si="198"/>
        <v>-230414.41561700814</v>
      </c>
      <c r="Z1707" s="193">
        <f t="shared" si="199"/>
        <v>-3181941.5910916394</v>
      </c>
    </row>
    <row r="1708" spans="14:26" x14ac:dyDescent="0.2">
      <c r="N1708" s="56">
        <v>1709</v>
      </c>
      <c r="O1708" s="191" t="str">
        <f t="shared" si="194"/>
        <v>NL200</v>
      </c>
      <c r="P1708" s="57">
        <f t="shared" si="195"/>
        <v>205.32128514056225</v>
      </c>
      <c r="Q1708" s="192">
        <f t="shared" si="200"/>
        <v>230619.7369021487</v>
      </c>
      <c r="R1708" s="149">
        <f t="shared" si="196"/>
        <v>3189946.148229281</v>
      </c>
      <c r="S1708" s="187">
        <v>46602</v>
      </c>
      <c r="T1708" s="149"/>
      <c r="U1708" s="191"/>
      <c r="X1708" s="149">
        <f t="shared" si="197"/>
        <v>6138</v>
      </c>
      <c r="Y1708" s="57">
        <f t="shared" si="198"/>
        <v>-230619.7369021487</v>
      </c>
      <c r="Z1708" s="193">
        <f t="shared" si="199"/>
        <v>-3183808.148229281</v>
      </c>
    </row>
    <row r="1709" spans="14:26" x14ac:dyDescent="0.2">
      <c r="N1709" s="56">
        <v>1710</v>
      </c>
      <c r="O1709" s="191" t="str">
        <f t="shared" si="194"/>
        <v>NL200</v>
      </c>
      <c r="P1709" s="57">
        <f t="shared" si="195"/>
        <v>205.32128514056225</v>
      </c>
      <c r="Q1709" s="192">
        <f t="shared" si="200"/>
        <v>230825.05818728925</v>
      </c>
      <c r="R1709" s="149">
        <f t="shared" si="196"/>
        <v>3191812.7053669225</v>
      </c>
      <c r="S1709" s="187">
        <v>46603</v>
      </c>
      <c r="T1709" s="149"/>
      <c r="U1709" s="191"/>
      <c r="X1709" s="149">
        <f t="shared" si="197"/>
        <v>6138</v>
      </c>
      <c r="Y1709" s="57">
        <f t="shared" si="198"/>
        <v>-230825.05818728925</v>
      </c>
      <c r="Z1709" s="193">
        <f t="shared" si="199"/>
        <v>-3185674.7053669225</v>
      </c>
    </row>
    <row r="1710" spans="14:26" x14ac:dyDescent="0.2">
      <c r="N1710" s="56">
        <v>1711</v>
      </c>
      <c r="O1710" s="191" t="str">
        <f t="shared" si="194"/>
        <v>NL200</v>
      </c>
      <c r="P1710" s="57">
        <f t="shared" si="195"/>
        <v>205.32128514056225</v>
      </c>
      <c r="Q1710" s="192">
        <f t="shared" si="200"/>
        <v>231030.37947242981</v>
      </c>
      <c r="R1710" s="149">
        <f t="shared" si="196"/>
        <v>3193679.2625045637</v>
      </c>
      <c r="S1710" s="187">
        <v>46604</v>
      </c>
      <c r="T1710" s="149"/>
      <c r="U1710" s="191"/>
      <c r="X1710" s="149">
        <f t="shared" si="197"/>
        <v>6138</v>
      </c>
      <c r="Y1710" s="57">
        <f t="shared" si="198"/>
        <v>-231030.37947242981</v>
      </c>
      <c r="Z1710" s="193">
        <f t="shared" si="199"/>
        <v>-3187541.2625045637</v>
      </c>
    </row>
    <row r="1711" spans="14:26" x14ac:dyDescent="0.2">
      <c r="N1711" s="56">
        <v>1712</v>
      </c>
      <c r="O1711" s="191" t="str">
        <f t="shared" si="194"/>
        <v>NL200</v>
      </c>
      <c r="P1711" s="57">
        <f t="shared" si="195"/>
        <v>205.32128514056225</v>
      </c>
      <c r="Q1711" s="192">
        <f t="shared" si="200"/>
        <v>231235.70075757036</v>
      </c>
      <c r="R1711" s="149">
        <f t="shared" si="196"/>
        <v>3195545.8196422053</v>
      </c>
      <c r="S1711" s="187">
        <v>46605</v>
      </c>
      <c r="T1711" s="149"/>
      <c r="U1711" s="191"/>
      <c r="X1711" s="149">
        <f t="shared" si="197"/>
        <v>6138</v>
      </c>
      <c r="Y1711" s="57">
        <f t="shared" si="198"/>
        <v>-231235.70075757036</v>
      </c>
      <c r="Z1711" s="193">
        <f t="shared" si="199"/>
        <v>-3189407.8196422053</v>
      </c>
    </row>
    <row r="1712" spans="14:26" x14ac:dyDescent="0.2">
      <c r="N1712" s="56">
        <v>1713</v>
      </c>
      <c r="O1712" s="191" t="str">
        <f t="shared" si="194"/>
        <v>NL200</v>
      </c>
      <c r="P1712" s="57">
        <f t="shared" si="195"/>
        <v>205.32128514056225</v>
      </c>
      <c r="Q1712" s="192">
        <f t="shared" si="200"/>
        <v>231441.02204271092</v>
      </c>
      <c r="R1712" s="149">
        <f t="shared" si="196"/>
        <v>3197412.3767798468</v>
      </c>
      <c r="S1712" s="187">
        <v>46606</v>
      </c>
      <c r="T1712" s="149"/>
      <c r="U1712" s="191"/>
      <c r="X1712" s="149">
        <f t="shared" si="197"/>
        <v>6138</v>
      </c>
      <c r="Y1712" s="57">
        <f t="shared" si="198"/>
        <v>-231441.02204271092</v>
      </c>
      <c r="Z1712" s="193">
        <f t="shared" si="199"/>
        <v>-3191274.3767798468</v>
      </c>
    </row>
    <row r="1713" spans="14:26" x14ac:dyDescent="0.2">
      <c r="N1713" s="56">
        <v>1714</v>
      </c>
      <c r="O1713" s="191" t="str">
        <f t="shared" si="194"/>
        <v>NL200</v>
      </c>
      <c r="P1713" s="57">
        <f t="shared" si="195"/>
        <v>205.32128514056225</v>
      </c>
      <c r="Q1713" s="192">
        <f t="shared" si="200"/>
        <v>231646.34332785147</v>
      </c>
      <c r="R1713" s="149">
        <f t="shared" si="196"/>
        <v>3199278.9339174884</v>
      </c>
      <c r="S1713" s="187">
        <v>46607</v>
      </c>
      <c r="T1713" s="149"/>
      <c r="U1713" s="191"/>
      <c r="X1713" s="149">
        <f t="shared" si="197"/>
        <v>6138</v>
      </c>
      <c r="Y1713" s="57">
        <f t="shared" si="198"/>
        <v>-231646.34332785147</v>
      </c>
      <c r="Z1713" s="193">
        <f t="shared" si="199"/>
        <v>-3193140.9339174884</v>
      </c>
    </row>
    <row r="1714" spans="14:26" x14ac:dyDescent="0.2">
      <c r="N1714" s="56">
        <v>1715</v>
      </c>
      <c r="O1714" s="191" t="str">
        <f t="shared" si="194"/>
        <v>NL200</v>
      </c>
      <c r="P1714" s="57">
        <f t="shared" si="195"/>
        <v>205.32128514056225</v>
      </c>
      <c r="Q1714" s="192">
        <f t="shared" si="200"/>
        <v>231851.66461299203</v>
      </c>
      <c r="R1714" s="149">
        <f t="shared" si="196"/>
        <v>3201145.4910551296</v>
      </c>
      <c r="S1714" s="187">
        <v>46608</v>
      </c>
      <c r="T1714" s="149"/>
      <c r="U1714" s="191"/>
      <c r="X1714" s="149">
        <f t="shared" si="197"/>
        <v>6138</v>
      </c>
      <c r="Y1714" s="57">
        <f t="shared" si="198"/>
        <v>-231851.66461299203</v>
      </c>
      <c r="Z1714" s="193">
        <f t="shared" si="199"/>
        <v>-3195007.4910551296</v>
      </c>
    </row>
    <row r="1715" spans="14:26" x14ac:dyDescent="0.2">
      <c r="N1715" s="56">
        <v>1716</v>
      </c>
      <c r="O1715" s="191" t="str">
        <f t="shared" si="194"/>
        <v>NL200</v>
      </c>
      <c r="P1715" s="57">
        <f t="shared" si="195"/>
        <v>205.32128514056225</v>
      </c>
      <c r="Q1715" s="192">
        <f t="shared" si="200"/>
        <v>232056.98589813258</v>
      </c>
      <c r="R1715" s="149">
        <f t="shared" si="196"/>
        <v>3203012.0481927712</v>
      </c>
      <c r="S1715" s="187">
        <v>46609</v>
      </c>
      <c r="T1715" s="149"/>
      <c r="U1715" s="191"/>
      <c r="X1715" s="149">
        <f t="shared" si="197"/>
        <v>6138</v>
      </c>
      <c r="Y1715" s="57">
        <f t="shared" si="198"/>
        <v>-232056.98589813258</v>
      </c>
      <c r="Z1715" s="193">
        <f t="shared" si="199"/>
        <v>-3196874.0481927712</v>
      </c>
    </row>
    <row r="1716" spans="14:26" x14ac:dyDescent="0.2">
      <c r="N1716" s="56">
        <v>1717</v>
      </c>
      <c r="O1716" s="191" t="str">
        <f t="shared" si="194"/>
        <v>NL200</v>
      </c>
      <c r="P1716" s="57">
        <f t="shared" si="195"/>
        <v>205.32128514056225</v>
      </c>
      <c r="Q1716" s="192">
        <f t="shared" si="200"/>
        <v>232262.30718327314</v>
      </c>
      <c r="R1716" s="149">
        <f t="shared" si="196"/>
        <v>3204878.6053304127</v>
      </c>
      <c r="S1716" s="187">
        <v>46610</v>
      </c>
      <c r="T1716" s="149"/>
      <c r="U1716" s="191"/>
      <c r="X1716" s="149">
        <f t="shared" si="197"/>
        <v>6138</v>
      </c>
      <c r="Y1716" s="57">
        <f t="shared" si="198"/>
        <v>-232262.30718327314</v>
      </c>
      <c r="Z1716" s="193">
        <f t="shared" si="199"/>
        <v>-3198740.6053304127</v>
      </c>
    </row>
    <row r="1717" spans="14:26" x14ac:dyDescent="0.2">
      <c r="N1717" s="56">
        <v>1718</v>
      </c>
      <c r="O1717" s="191" t="str">
        <f t="shared" si="194"/>
        <v>NL200</v>
      </c>
      <c r="P1717" s="57">
        <f t="shared" si="195"/>
        <v>205.32128514056225</v>
      </c>
      <c r="Q1717" s="192">
        <f t="shared" si="200"/>
        <v>232467.62846841369</v>
      </c>
      <c r="R1717" s="149">
        <f t="shared" si="196"/>
        <v>3206745.1624680543</v>
      </c>
      <c r="S1717" s="187">
        <v>46611</v>
      </c>
      <c r="T1717" s="149"/>
      <c r="U1717" s="191"/>
      <c r="X1717" s="149">
        <f t="shared" si="197"/>
        <v>6138</v>
      </c>
      <c r="Y1717" s="57">
        <f t="shared" si="198"/>
        <v>-232467.62846841369</v>
      </c>
      <c r="Z1717" s="193">
        <f t="shared" si="199"/>
        <v>-3200607.1624680543</v>
      </c>
    </row>
    <row r="1718" spans="14:26" x14ac:dyDescent="0.2">
      <c r="N1718" s="56">
        <v>1719</v>
      </c>
      <c r="O1718" s="191" t="str">
        <f t="shared" si="194"/>
        <v>NL200</v>
      </c>
      <c r="P1718" s="57">
        <f t="shared" si="195"/>
        <v>205.32128514056225</v>
      </c>
      <c r="Q1718" s="192">
        <f t="shared" si="200"/>
        <v>232672.94975355425</v>
      </c>
      <c r="R1718" s="149">
        <f t="shared" si="196"/>
        <v>3208611.7196056955</v>
      </c>
      <c r="S1718" s="187">
        <v>46612</v>
      </c>
      <c r="T1718" s="149"/>
      <c r="U1718" s="191"/>
      <c r="X1718" s="149">
        <f t="shared" si="197"/>
        <v>6138</v>
      </c>
      <c r="Y1718" s="57">
        <f t="shared" si="198"/>
        <v>-232672.94975355425</v>
      </c>
      <c r="Z1718" s="193">
        <f t="shared" si="199"/>
        <v>-3202473.7196056955</v>
      </c>
    </row>
    <row r="1719" spans="14:26" x14ac:dyDescent="0.2">
      <c r="N1719" s="56">
        <v>1720</v>
      </c>
      <c r="O1719" s="191" t="str">
        <f t="shared" si="194"/>
        <v>NL200</v>
      </c>
      <c r="P1719" s="57">
        <f t="shared" si="195"/>
        <v>205.32128514056225</v>
      </c>
      <c r="Q1719" s="192">
        <f t="shared" si="200"/>
        <v>232878.2710386948</v>
      </c>
      <c r="R1719" s="149">
        <f t="shared" si="196"/>
        <v>3210478.276743337</v>
      </c>
      <c r="S1719" s="187">
        <v>46613</v>
      </c>
      <c r="T1719" s="149"/>
      <c r="U1719" s="191"/>
      <c r="X1719" s="149">
        <f t="shared" si="197"/>
        <v>6138</v>
      </c>
      <c r="Y1719" s="57">
        <f t="shared" si="198"/>
        <v>-232878.2710386948</v>
      </c>
      <c r="Z1719" s="193">
        <f t="shared" si="199"/>
        <v>-3204340.276743337</v>
      </c>
    </row>
    <row r="1720" spans="14:26" x14ac:dyDescent="0.2">
      <c r="N1720" s="56">
        <v>1721</v>
      </c>
      <c r="O1720" s="191" t="str">
        <f t="shared" si="194"/>
        <v>NL200</v>
      </c>
      <c r="P1720" s="57">
        <f t="shared" si="195"/>
        <v>205.32128514056225</v>
      </c>
      <c r="Q1720" s="192">
        <f t="shared" si="200"/>
        <v>233083.59232383536</v>
      </c>
      <c r="R1720" s="149">
        <f t="shared" si="196"/>
        <v>3212344.8338809786</v>
      </c>
      <c r="S1720" s="187">
        <v>46614</v>
      </c>
      <c r="T1720" s="149"/>
      <c r="U1720" s="191"/>
      <c r="X1720" s="149">
        <f t="shared" si="197"/>
        <v>6138</v>
      </c>
      <c r="Y1720" s="57">
        <f t="shared" si="198"/>
        <v>-233083.59232383536</v>
      </c>
      <c r="Z1720" s="193">
        <f t="shared" si="199"/>
        <v>-3206206.8338809786</v>
      </c>
    </row>
    <row r="1721" spans="14:26" x14ac:dyDescent="0.2">
      <c r="N1721" s="56">
        <v>1722</v>
      </c>
      <c r="O1721" s="191" t="str">
        <f t="shared" si="194"/>
        <v>NL200</v>
      </c>
      <c r="P1721" s="57">
        <f t="shared" si="195"/>
        <v>205.32128514056225</v>
      </c>
      <c r="Q1721" s="192">
        <f t="shared" si="200"/>
        <v>233288.91360897591</v>
      </c>
      <c r="R1721" s="149">
        <f t="shared" si="196"/>
        <v>3214211.3910186202</v>
      </c>
      <c r="S1721" s="187">
        <v>46615</v>
      </c>
      <c r="T1721" s="149"/>
      <c r="U1721" s="191"/>
      <c r="X1721" s="149">
        <f t="shared" si="197"/>
        <v>6138</v>
      </c>
      <c r="Y1721" s="57">
        <f t="shared" si="198"/>
        <v>-233288.91360897591</v>
      </c>
      <c r="Z1721" s="193">
        <f t="shared" si="199"/>
        <v>-3208073.3910186202</v>
      </c>
    </row>
    <row r="1722" spans="14:26" x14ac:dyDescent="0.2">
      <c r="N1722" s="56">
        <v>1723</v>
      </c>
      <c r="O1722" s="191" t="str">
        <f t="shared" si="194"/>
        <v>NL200</v>
      </c>
      <c r="P1722" s="57">
        <f t="shared" si="195"/>
        <v>205.32128514056225</v>
      </c>
      <c r="Q1722" s="192">
        <f t="shared" si="200"/>
        <v>233494.23489411647</v>
      </c>
      <c r="R1722" s="149">
        <f t="shared" si="196"/>
        <v>3216077.9481562614</v>
      </c>
      <c r="S1722" s="187">
        <v>46616</v>
      </c>
      <c r="T1722" s="149"/>
      <c r="U1722" s="191"/>
      <c r="X1722" s="149">
        <f t="shared" si="197"/>
        <v>6138</v>
      </c>
      <c r="Y1722" s="57">
        <f t="shared" si="198"/>
        <v>-233494.23489411647</v>
      </c>
      <c r="Z1722" s="193">
        <f t="shared" si="199"/>
        <v>-3209939.9481562614</v>
      </c>
    </row>
    <row r="1723" spans="14:26" x14ac:dyDescent="0.2">
      <c r="N1723" s="56">
        <v>1724</v>
      </c>
      <c r="O1723" s="191" t="str">
        <f t="shared" si="194"/>
        <v>NL200</v>
      </c>
      <c r="P1723" s="57">
        <f t="shared" si="195"/>
        <v>205.32128514056225</v>
      </c>
      <c r="Q1723" s="192">
        <f t="shared" si="200"/>
        <v>233699.55617925702</v>
      </c>
      <c r="R1723" s="149">
        <f t="shared" si="196"/>
        <v>3217944.5052939029</v>
      </c>
      <c r="S1723" s="187">
        <v>46617</v>
      </c>
      <c r="T1723" s="149"/>
      <c r="U1723" s="191"/>
      <c r="X1723" s="149">
        <f t="shared" si="197"/>
        <v>6138</v>
      </c>
      <c r="Y1723" s="57">
        <f t="shared" si="198"/>
        <v>-233699.55617925702</v>
      </c>
      <c r="Z1723" s="193">
        <f t="shared" si="199"/>
        <v>-3211806.5052939029</v>
      </c>
    </row>
    <row r="1724" spans="14:26" x14ac:dyDescent="0.2">
      <c r="N1724" s="56">
        <v>1725</v>
      </c>
      <c r="O1724" s="191" t="str">
        <f t="shared" si="194"/>
        <v>NL200</v>
      </c>
      <c r="P1724" s="57">
        <f t="shared" si="195"/>
        <v>205.32128514056225</v>
      </c>
      <c r="Q1724" s="192">
        <f t="shared" si="200"/>
        <v>233904.87746439758</v>
      </c>
      <c r="R1724" s="149">
        <f t="shared" si="196"/>
        <v>3219811.0624315445</v>
      </c>
      <c r="S1724" s="187">
        <v>46618</v>
      </c>
      <c r="T1724" s="149"/>
      <c r="U1724" s="191"/>
      <c r="X1724" s="149">
        <f t="shared" si="197"/>
        <v>6138</v>
      </c>
      <c r="Y1724" s="57">
        <f t="shared" si="198"/>
        <v>-233904.87746439758</v>
      </c>
      <c r="Z1724" s="193">
        <f t="shared" si="199"/>
        <v>-3213673.0624315445</v>
      </c>
    </row>
    <row r="1725" spans="14:26" x14ac:dyDescent="0.2">
      <c r="N1725" s="56">
        <v>1726</v>
      </c>
      <c r="O1725" s="191" t="str">
        <f t="shared" si="194"/>
        <v>NL200</v>
      </c>
      <c r="P1725" s="57">
        <f t="shared" si="195"/>
        <v>205.32128514056225</v>
      </c>
      <c r="Q1725" s="192">
        <f t="shared" si="200"/>
        <v>234110.19874953813</v>
      </c>
      <c r="R1725" s="149">
        <f t="shared" si="196"/>
        <v>3221677.6195691861</v>
      </c>
      <c r="S1725" s="187">
        <v>46619</v>
      </c>
      <c r="T1725" s="149"/>
      <c r="U1725" s="191"/>
      <c r="X1725" s="149">
        <f t="shared" si="197"/>
        <v>6138</v>
      </c>
      <c r="Y1725" s="57">
        <f t="shared" si="198"/>
        <v>-234110.19874953813</v>
      </c>
      <c r="Z1725" s="193">
        <f t="shared" si="199"/>
        <v>-3215539.6195691861</v>
      </c>
    </row>
    <row r="1726" spans="14:26" x14ac:dyDescent="0.2">
      <c r="N1726" s="56">
        <v>1727</v>
      </c>
      <c r="O1726" s="191" t="str">
        <f t="shared" si="194"/>
        <v>NL200</v>
      </c>
      <c r="P1726" s="57">
        <f t="shared" si="195"/>
        <v>205.32128514056225</v>
      </c>
      <c r="Q1726" s="192">
        <f t="shared" si="200"/>
        <v>234315.52003467869</v>
      </c>
      <c r="R1726" s="149">
        <f t="shared" si="196"/>
        <v>3223544.1767068272</v>
      </c>
      <c r="S1726" s="187">
        <v>46620</v>
      </c>
      <c r="T1726" s="149"/>
      <c r="U1726" s="191"/>
      <c r="X1726" s="149">
        <f t="shared" si="197"/>
        <v>6138</v>
      </c>
      <c r="Y1726" s="57">
        <f t="shared" si="198"/>
        <v>-234315.52003467869</v>
      </c>
      <c r="Z1726" s="193">
        <f t="shared" si="199"/>
        <v>-3217406.1767068272</v>
      </c>
    </row>
    <row r="1727" spans="14:26" x14ac:dyDescent="0.2">
      <c r="N1727" s="56">
        <v>1728</v>
      </c>
      <c r="O1727" s="191" t="str">
        <f t="shared" si="194"/>
        <v>NL200</v>
      </c>
      <c r="P1727" s="57">
        <f t="shared" si="195"/>
        <v>205.32128514056225</v>
      </c>
      <c r="Q1727" s="192">
        <f t="shared" si="200"/>
        <v>234520.84131981924</v>
      </c>
      <c r="R1727" s="149">
        <f t="shared" si="196"/>
        <v>3225410.7338444688</v>
      </c>
      <c r="S1727" s="187">
        <v>46621</v>
      </c>
      <c r="T1727" s="149"/>
      <c r="U1727" s="191"/>
      <c r="X1727" s="149">
        <f t="shared" si="197"/>
        <v>6138</v>
      </c>
      <c r="Y1727" s="57">
        <f t="shared" si="198"/>
        <v>-234520.84131981924</v>
      </c>
      <c r="Z1727" s="193">
        <f t="shared" si="199"/>
        <v>-3219272.7338444688</v>
      </c>
    </row>
    <row r="1728" spans="14:26" x14ac:dyDescent="0.2">
      <c r="N1728" s="56">
        <v>1729</v>
      </c>
      <c r="O1728" s="191" t="str">
        <f t="shared" ref="O1728:O1791" si="201">IF(N1728&lt;$K$3,$A$3,IF(AND(N1728&gt;$K$3,N1728&lt;$K$4),$A$4,IF(AND(N1728&gt;$K$4,N1728&lt;$K$5),$A$5,IF(AND(N1728&gt;$K$5,N1728&lt;$K$6),$A$6,IF(AND(N1728&gt;$K$6,N1728&lt;$K$7),$A$7,IF(AND(N1728&gt;$K$7,N1728&lt;$K$8),$A$8,IF(AND(N1728&gt;$K$8,N1728&lt;$K$9),$A$9)))))))</f>
        <v>NL200</v>
      </c>
      <c r="P1728" s="57">
        <f t="shared" si="195"/>
        <v>205.32128514056225</v>
      </c>
      <c r="Q1728" s="192">
        <f t="shared" si="200"/>
        <v>234726.1626049598</v>
      </c>
      <c r="R1728" s="149">
        <f t="shared" si="196"/>
        <v>3227277.2909821104</v>
      </c>
      <c r="S1728" s="187">
        <v>46622</v>
      </c>
      <c r="T1728" s="149"/>
      <c r="U1728" s="191"/>
      <c r="X1728" s="149">
        <f t="shared" si="197"/>
        <v>6138</v>
      </c>
      <c r="Y1728" s="57">
        <f t="shared" si="198"/>
        <v>-234726.1626049598</v>
      </c>
      <c r="Z1728" s="193">
        <f t="shared" si="199"/>
        <v>-3221139.2909821104</v>
      </c>
    </row>
    <row r="1729" spans="14:26" x14ac:dyDescent="0.2">
      <c r="N1729" s="56">
        <v>1730</v>
      </c>
      <c r="O1729" s="191" t="str">
        <f t="shared" si="201"/>
        <v>NL200</v>
      </c>
      <c r="P1729" s="57">
        <f t="shared" ref="P1729:P1792" si="202">VLOOKUP(O1729,$A$3:$L$9,12,0)</f>
        <v>205.32128514056225</v>
      </c>
      <c r="Q1729" s="192">
        <f t="shared" si="200"/>
        <v>234931.48389010035</v>
      </c>
      <c r="R1729" s="149">
        <f t="shared" si="196"/>
        <v>3229143.848119752</v>
      </c>
      <c r="S1729" s="187">
        <v>46623</v>
      </c>
      <c r="T1729" s="149"/>
      <c r="U1729" s="191"/>
      <c r="X1729" s="149">
        <f t="shared" si="197"/>
        <v>6138</v>
      </c>
      <c r="Y1729" s="57">
        <f t="shared" si="198"/>
        <v>-234931.48389010035</v>
      </c>
      <c r="Z1729" s="193">
        <f t="shared" si="199"/>
        <v>-3223005.848119752</v>
      </c>
    </row>
    <row r="1730" spans="14:26" x14ac:dyDescent="0.2">
      <c r="N1730" s="56">
        <v>1731</v>
      </c>
      <c r="O1730" s="191" t="str">
        <f t="shared" si="201"/>
        <v>NL200</v>
      </c>
      <c r="P1730" s="57">
        <f t="shared" si="202"/>
        <v>205.32128514056225</v>
      </c>
      <c r="Q1730" s="192">
        <f t="shared" si="200"/>
        <v>235136.80517524091</v>
      </c>
      <c r="R1730" s="149">
        <f t="shared" ref="R1730:R1793" si="203">$C$25*N1730</f>
        <v>3231010.4052573931</v>
      </c>
      <c r="S1730" s="187">
        <v>46624</v>
      </c>
      <c r="T1730" s="149"/>
      <c r="U1730" s="191"/>
      <c r="X1730" s="149">
        <f t="shared" si="197"/>
        <v>6138</v>
      </c>
      <c r="Y1730" s="57">
        <f t="shared" si="198"/>
        <v>-235136.80517524091</v>
      </c>
      <c r="Z1730" s="193">
        <f t="shared" si="199"/>
        <v>-3224872.4052573931</v>
      </c>
    </row>
    <row r="1731" spans="14:26" x14ac:dyDescent="0.2">
      <c r="N1731" s="56">
        <v>1732</v>
      </c>
      <c r="O1731" s="191" t="str">
        <f t="shared" si="201"/>
        <v>NL200</v>
      </c>
      <c r="P1731" s="57">
        <f t="shared" si="202"/>
        <v>205.32128514056225</v>
      </c>
      <c r="Q1731" s="192">
        <f t="shared" si="200"/>
        <v>235342.12646038146</v>
      </c>
      <c r="R1731" s="149">
        <f t="shared" si="203"/>
        <v>3232876.9623950347</v>
      </c>
      <c r="S1731" s="187">
        <v>46625</v>
      </c>
      <c r="T1731" s="149"/>
      <c r="U1731" s="191"/>
      <c r="X1731" s="149">
        <f t="shared" si="197"/>
        <v>6138</v>
      </c>
      <c r="Y1731" s="57">
        <f t="shared" si="198"/>
        <v>-235342.12646038146</v>
      </c>
      <c r="Z1731" s="193">
        <f t="shared" si="199"/>
        <v>-3226738.9623950347</v>
      </c>
    </row>
    <row r="1732" spans="14:26" x14ac:dyDescent="0.2">
      <c r="N1732" s="56">
        <v>1733</v>
      </c>
      <c r="O1732" s="191" t="str">
        <f t="shared" si="201"/>
        <v>NL200</v>
      </c>
      <c r="P1732" s="57">
        <f t="shared" si="202"/>
        <v>205.32128514056225</v>
      </c>
      <c r="Q1732" s="192">
        <f t="shared" si="200"/>
        <v>235547.44774552202</v>
      </c>
      <c r="R1732" s="149">
        <f t="shared" si="203"/>
        <v>3234743.5195326763</v>
      </c>
      <c r="S1732" s="187">
        <v>46626</v>
      </c>
      <c r="T1732" s="149"/>
      <c r="U1732" s="191"/>
      <c r="X1732" s="149">
        <f t="shared" si="197"/>
        <v>6138</v>
      </c>
      <c r="Y1732" s="57">
        <f t="shared" si="198"/>
        <v>-235547.44774552202</v>
      </c>
      <c r="Z1732" s="193">
        <f t="shared" si="199"/>
        <v>-3228605.5195326763</v>
      </c>
    </row>
    <row r="1733" spans="14:26" x14ac:dyDescent="0.2">
      <c r="N1733" s="56">
        <v>1734</v>
      </c>
      <c r="O1733" s="191" t="str">
        <f t="shared" si="201"/>
        <v>NL200</v>
      </c>
      <c r="P1733" s="57">
        <f t="shared" si="202"/>
        <v>205.32128514056225</v>
      </c>
      <c r="Q1733" s="192">
        <f t="shared" si="200"/>
        <v>235752.76903066257</v>
      </c>
      <c r="R1733" s="149">
        <f t="shared" si="203"/>
        <v>3236610.0766703179</v>
      </c>
      <c r="S1733" s="187">
        <v>46627</v>
      </c>
      <c r="T1733" s="149"/>
      <c r="U1733" s="191"/>
      <c r="X1733" s="149">
        <f t="shared" si="197"/>
        <v>6138</v>
      </c>
      <c r="Y1733" s="57">
        <f t="shared" si="198"/>
        <v>-235752.76903066257</v>
      </c>
      <c r="Z1733" s="193">
        <f t="shared" si="199"/>
        <v>-3230472.0766703179</v>
      </c>
    </row>
    <row r="1734" spans="14:26" x14ac:dyDescent="0.2">
      <c r="N1734" s="56">
        <v>1735</v>
      </c>
      <c r="O1734" s="191" t="str">
        <f t="shared" si="201"/>
        <v>NL200</v>
      </c>
      <c r="P1734" s="57">
        <f t="shared" si="202"/>
        <v>205.32128514056225</v>
      </c>
      <c r="Q1734" s="192">
        <f t="shared" si="200"/>
        <v>235958.09031580313</v>
      </c>
      <c r="R1734" s="149">
        <f t="shared" si="203"/>
        <v>3238476.633807959</v>
      </c>
      <c r="S1734" s="187">
        <v>46628</v>
      </c>
      <c r="T1734" s="149"/>
      <c r="U1734" s="191"/>
      <c r="X1734" s="149">
        <f t="shared" si="197"/>
        <v>6138</v>
      </c>
      <c r="Y1734" s="57">
        <f t="shared" si="198"/>
        <v>-235958.09031580313</v>
      </c>
      <c r="Z1734" s="193">
        <f t="shared" si="199"/>
        <v>-3232338.633807959</v>
      </c>
    </row>
    <row r="1735" spans="14:26" x14ac:dyDescent="0.2">
      <c r="N1735" s="56">
        <v>1736</v>
      </c>
      <c r="O1735" s="191" t="str">
        <f t="shared" si="201"/>
        <v>NL200</v>
      </c>
      <c r="P1735" s="57">
        <f t="shared" si="202"/>
        <v>205.32128514056225</v>
      </c>
      <c r="Q1735" s="192">
        <f t="shared" si="200"/>
        <v>236163.41160094368</v>
      </c>
      <c r="R1735" s="149">
        <f t="shared" si="203"/>
        <v>3240343.1909456006</v>
      </c>
      <c r="S1735" s="187">
        <v>46629</v>
      </c>
      <c r="T1735" s="149"/>
      <c r="U1735" s="191"/>
      <c r="X1735" s="149">
        <f t="shared" si="197"/>
        <v>6138</v>
      </c>
      <c r="Y1735" s="57">
        <f t="shared" si="198"/>
        <v>-236163.41160094368</v>
      </c>
      <c r="Z1735" s="193">
        <f t="shared" si="199"/>
        <v>-3234205.1909456006</v>
      </c>
    </row>
    <row r="1736" spans="14:26" x14ac:dyDescent="0.2">
      <c r="N1736" s="56">
        <v>1737</v>
      </c>
      <c r="O1736" s="191" t="str">
        <f t="shared" si="201"/>
        <v>NL200</v>
      </c>
      <c r="P1736" s="57">
        <f t="shared" si="202"/>
        <v>205.32128514056225</v>
      </c>
      <c r="Q1736" s="192">
        <f t="shared" si="200"/>
        <v>236368.73288608424</v>
      </c>
      <c r="R1736" s="149">
        <f t="shared" si="203"/>
        <v>3242209.7480832422</v>
      </c>
      <c r="S1736" s="187">
        <v>46630</v>
      </c>
      <c r="T1736" s="149"/>
      <c r="U1736" s="191"/>
      <c r="X1736" s="149">
        <f t="shared" si="197"/>
        <v>6138</v>
      </c>
      <c r="Y1736" s="57">
        <f t="shared" si="198"/>
        <v>-236368.73288608424</v>
      </c>
      <c r="Z1736" s="193">
        <f t="shared" si="199"/>
        <v>-3236071.7480832422</v>
      </c>
    </row>
    <row r="1737" spans="14:26" x14ac:dyDescent="0.2">
      <c r="N1737" s="56">
        <v>1738</v>
      </c>
      <c r="O1737" s="191" t="str">
        <f t="shared" si="201"/>
        <v>NL200</v>
      </c>
      <c r="P1737" s="57">
        <f t="shared" si="202"/>
        <v>205.32128514056225</v>
      </c>
      <c r="Q1737" s="192">
        <f t="shared" si="200"/>
        <v>236574.05417122479</v>
      </c>
      <c r="R1737" s="149">
        <f t="shared" si="203"/>
        <v>3244076.3052208838</v>
      </c>
      <c r="S1737" s="187">
        <v>46631</v>
      </c>
      <c r="T1737" s="149"/>
      <c r="U1737" s="191"/>
      <c r="X1737" s="149">
        <f t="shared" si="197"/>
        <v>6138</v>
      </c>
      <c r="Y1737" s="57">
        <f t="shared" si="198"/>
        <v>-236574.05417122479</v>
      </c>
      <c r="Z1737" s="193">
        <f t="shared" si="199"/>
        <v>-3237938.3052208838</v>
      </c>
    </row>
    <row r="1738" spans="14:26" x14ac:dyDescent="0.2">
      <c r="N1738" s="56">
        <v>1739</v>
      </c>
      <c r="O1738" s="191" t="str">
        <f t="shared" si="201"/>
        <v>NL200</v>
      </c>
      <c r="P1738" s="57">
        <f t="shared" si="202"/>
        <v>205.32128514056225</v>
      </c>
      <c r="Q1738" s="192">
        <f t="shared" si="200"/>
        <v>236779.37545636535</v>
      </c>
      <c r="R1738" s="149">
        <f t="shared" si="203"/>
        <v>3245942.8623585249</v>
      </c>
      <c r="S1738" s="187">
        <v>46632</v>
      </c>
      <c r="T1738" s="149"/>
      <c r="U1738" s="191"/>
      <c r="X1738" s="149">
        <f t="shared" si="197"/>
        <v>6138</v>
      </c>
      <c r="Y1738" s="57">
        <f t="shared" si="198"/>
        <v>-236779.37545636535</v>
      </c>
      <c r="Z1738" s="193">
        <f t="shared" si="199"/>
        <v>-3239804.8623585249</v>
      </c>
    </row>
    <row r="1739" spans="14:26" x14ac:dyDescent="0.2">
      <c r="N1739" s="56">
        <v>1740</v>
      </c>
      <c r="O1739" s="191" t="str">
        <f t="shared" si="201"/>
        <v>NL200</v>
      </c>
      <c r="P1739" s="57">
        <f t="shared" si="202"/>
        <v>205.32128514056225</v>
      </c>
      <c r="Q1739" s="192">
        <f t="shared" si="200"/>
        <v>236984.6967415059</v>
      </c>
      <c r="R1739" s="149">
        <f t="shared" si="203"/>
        <v>3247809.4194961665</v>
      </c>
      <c r="S1739" s="187">
        <v>46633</v>
      </c>
      <c r="T1739" s="149"/>
      <c r="U1739" s="191"/>
      <c r="X1739" s="149">
        <f t="shared" ref="X1739:X1802" si="204">X1738+W1739</f>
        <v>6138</v>
      </c>
      <c r="Y1739" s="57">
        <f t="shared" ref="Y1739:Y1802" si="205">V1739-Q1739</f>
        <v>-236984.6967415059</v>
      </c>
      <c r="Z1739" s="193">
        <f t="shared" ref="Z1739:Z1802" si="206">X1739-R1739</f>
        <v>-3241671.4194961665</v>
      </c>
    </row>
    <row r="1740" spans="14:26" x14ac:dyDescent="0.2">
      <c r="N1740" s="56">
        <v>1741</v>
      </c>
      <c r="O1740" s="191" t="str">
        <f t="shared" si="201"/>
        <v>NL200</v>
      </c>
      <c r="P1740" s="57">
        <f t="shared" si="202"/>
        <v>205.32128514056225</v>
      </c>
      <c r="Q1740" s="192">
        <f t="shared" si="200"/>
        <v>237190.01802664646</v>
      </c>
      <c r="R1740" s="149">
        <f t="shared" si="203"/>
        <v>3249675.9766338081</v>
      </c>
      <c r="S1740" s="187">
        <v>46634</v>
      </c>
      <c r="T1740" s="149"/>
      <c r="U1740" s="191"/>
      <c r="X1740" s="149">
        <f t="shared" si="204"/>
        <v>6138</v>
      </c>
      <c r="Y1740" s="57">
        <f t="shared" si="205"/>
        <v>-237190.01802664646</v>
      </c>
      <c r="Z1740" s="193">
        <f t="shared" si="206"/>
        <v>-3243537.9766338081</v>
      </c>
    </row>
    <row r="1741" spans="14:26" x14ac:dyDescent="0.2">
      <c r="N1741" s="56">
        <v>1742</v>
      </c>
      <c r="O1741" s="191" t="str">
        <f t="shared" si="201"/>
        <v>NL200</v>
      </c>
      <c r="P1741" s="57">
        <f t="shared" si="202"/>
        <v>205.32128514056225</v>
      </c>
      <c r="Q1741" s="192">
        <f t="shared" si="200"/>
        <v>237395.33931178701</v>
      </c>
      <c r="R1741" s="149">
        <f t="shared" si="203"/>
        <v>3251542.5337714497</v>
      </c>
      <c r="S1741" s="187">
        <v>46635</v>
      </c>
      <c r="T1741" s="149"/>
      <c r="U1741" s="191"/>
      <c r="X1741" s="149">
        <f t="shared" si="204"/>
        <v>6138</v>
      </c>
      <c r="Y1741" s="57">
        <f t="shared" si="205"/>
        <v>-237395.33931178701</v>
      </c>
      <c r="Z1741" s="193">
        <f t="shared" si="206"/>
        <v>-3245404.5337714497</v>
      </c>
    </row>
    <row r="1742" spans="14:26" x14ac:dyDescent="0.2">
      <c r="N1742" s="56">
        <v>1743</v>
      </c>
      <c r="O1742" s="191" t="str">
        <f t="shared" si="201"/>
        <v>NL200</v>
      </c>
      <c r="P1742" s="57">
        <f t="shared" si="202"/>
        <v>205.32128514056225</v>
      </c>
      <c r="Q1742" s="192">
        <f t="shared" si="200"/>
        <v>237600.66059692757</v>
      </c>
      <c r="R1742" s="149">
        <f t="shared" si="203"/>
        <v>3253409.0909090908</v>
      </c>
      <c r="S1742" s="187">
        <v>46636</v>
      </c>
      <c r="T1742" s="149"/>
      <c r="U1742" s="191"/>
      <c r="X1742" s="149">
        <f t="shared" si="204"/>
        <v>6138</v>
      </c>
      <c r="Y1742" s="57">
        <f t="shared" si="205"/>
        <v>-237600.66059692757</v>
      </c>
      <c r="Z1742" s="193">
        <f t="shared" si="206"/>
        <v>-3247271.0909090908</v>
      </c>
    </row>
    <row r="1743" spans="14:26" x14ac:dyDescent="0.2">
      <c r="N1743" s="56">
        <v>1744</v>
      </c>
      <c r="O1743" s="191" t="str">
        <f t="shared" si="201"/>
        <v>NL200</v>
      </c>
      <c r="P1743" s="57">
        <f t="shared" si="202"/>
        <v>205.32128514056225</v>
      </c>
      <c r="Q1743" s="192">
        <f t="shared" si="200"/>
        <v>237805.98188206812</v>
      </c>
      <c r="R1743" s="149">
        <f t="shared" si="203"/>
        <v>3255275.6480467324</v>
      </c>
      <c r="S1743" s="187">
        <v>46637</v>
      </c>
      <c r="T1743" s="149"/>
      <c r="U1743" s="191"/>
      <c r="X1743" s="149">
        <f t="shared" si="204"/>
        <v>6138</v>
      </c>
      <c r="Y1743" s="57">
        <f t="shared" si="205"/>
        <v>-237805.98188206812</v>
      </c>
      <c r="Z1743" s="193">
        <f t="shared" si="206"/>
        <v>-3249137.6480467324</v>
      </c>
    </row>
    <row r="1744" spans="14:26" x14ac:dyDescent="0.2">
      <c r="N1744" s="56">
        <v>1745</v>
      </c>
      <c r="O1744" s="191" t="str">
        <f t="shared" si="201"/>
        <v>NL200</v>
      </c>
      <c r="P1744" s="57">
        <f t="shared" si="202"/>
        <v>205.32128514056225</v>
      </c>
      <c r="Q1744" s="192">
        <f t="shared" si="200"/>
        <v>238011.30316720868</v>
      </c>
      <c r="R1744" s="149">
        <f t="shared" si="203"/>
        <v>3257142.205184374</v>
      </c>
      <c r="S1744" s="187">
        <v>46638</v>
      </c>
      <c r="T1744" s="149"/>
      <c r="U1744" s="191"/>
      <c r="X1744" s="149">
        <f t="shared" si="204"/>
        <v>6138</v>
      </c>
      <c r="Y1744" s="57">
        <f t="shared" si="205"/>
        <v>-238011.30316720868</v>
      </c>
      <c r="Z1744" s="193">
        <f t="shared" si="206"/>
        <v>-3251004.205184374</v>
      </c>
    </row>
    <row r="1745" spans="14:26" x14ac:dyDescent="0.2">
      <c r="N1745" s="56">
        <v>1746</v>
      </c>
      <c r="O1745" s="191" t="str">
        <f t="shared" si="201"/>
        <v>NL200</v>
      </c>
      <c r="P1745" s="57">
        <f t="shared" si="202"/>
        <v>205.32128514056225</v>
      </c>
      <c r="Q1745" s="192">
        <f t="shared" si="200"/>
        <v>238216.62445234924</v>
      </c>
      <c r="R1745" s="149">
        <f t="shared" si="203"/>
        <v>3259008.7623220156</v>
      </c>
      <c r="S1745" s="187">
        <v>46639</v>
      </c>
      <c r="T1745" s="149"/>
      <c r="U1745" s="191"/>
      <c r="X1745" s="149">
        <f t="shared" si="204"/>
        <v>6138</v>
      </c>
      <c r="Y1745" s="57">
        <f t="shared" si="205"/>
        <v>-238216.62445234924</v>
      </c>
      <c r="Z1745" s="193">
        <f t="shared" si="206"/>
        <v>-3252870.7623220156</v>
      </c>
    </row>
    <row r="1746" spans="14:26" x14ac:dyDescent="0.2">
      <c r="N1746" s="56">
        <v>1747</v>
      </c>
      <c r="O1746" s="191" t="str">
        <f t="shared" si="201"/>
        <v>NL200</v>
      </c>
      <c r="P1746" s="57">
        <f t="shared" si="202"/>
        <v>205.32128514056225</v>
      </c>
      <c r="Q1746" s="192">
        <f t="shared" si="200"/>
        <v>238421.94573748979</v>
      </c>
      <c r="R1746" s="149">
        <f t="shared" si="203"/>
        <v>3260875.3194596567</v>
      </c>
      <c r="S1746" s="187">
        <v>46640</v>
      </c>
      <c r="T1746" s="149"/>
      <c r="U1746" s="191"/>
      <c r="X1746" s="149">
        <f t="shared" si="204"/>
        <v>6138</v>
      </c>
      <c r="Y1746" s="57">
        <f t="shared" si="205"/>
        <v>-238421.94573748979</v>
      </c>
      <c r="Z1746" s="193">
        <f t="shared" si="206"/>
        <v>-3254737.3194596567</v>
      </c>
    </row>
    <row r="1747" spans="14:26" x14ac:dyDescent="0.2">
      <c r="N1747" s="56">
        <v>1748</v>
      </c>
      <c r="O1747" s="191" t="str">
        <f t="shared" si="201"/>
        <v>NL200</v>
      </c>
      <c r="P1747" s="57">
        <f t="shared" si="202"/>
        <v>205.32128514056225</v>
      </c>
      <c r="Q1747" s="192">
        <f t="shared" ref="Q1747:Q1810" si="207">Q1746+P1747</f>
        <v>238627.26702263035</v>
      </c>
      <c r="R1747" s="149">
        <f t="shared" si="203"/>
        <v>3262741.8765972983</v>
      </c>
      <c r="S1747" s="187">
        <v>46641</v>
      </c>
      <c r="T1747" s="149"/>
      <c r="U1747" s="191"/>
      <c r="X1747" s="149">
        <f t="shared" si="204"/>
        <v>6138</v>
      </c>
      <c r="Y1747" s="57">
        <f t="shared" si="205"/>
        <v>-238627.26702263035</v>
      </c>
      <c r="Z1747" s="193">
        <f t="shared" si="206"/>
        <v>-3256603.8765972983</v>
      </c>
    </row>
    <row r="1748" spans="14:26" x14ac:dyDescent="0.2">
      <c r="N1748" s="56">
        <v>1749</v>
      </c>
      <c r="O1748" s="191" t="str">
        <f t="shared" si="201"/>
        <v>NL200</v>
      </c>
      <c r="P1748" s="57">
        <f t="shared" si="202"/>
        <v>205.32128514056225</v>
      </c>
      <c r="Q1748" s="192">
        <f t="shared" si="207"/>
        <v>238832.5883077709</v>
      </c>
      <c r="R1748" s="149">
        <f t="shared" si="203"/>
        <v>3264608.4337349399</v>
      </c>
      <c r="S1748" s="187">
        <v>46642</v>
      </c>
      <c r="T1748" s="149"/>
      <c r="U1748" s="191"/>
      <c r="X1748" s="149">
        <f t="shared" si="204"/>
        <v>6138</v>
      </c>
      <c r="Y1748" s="57">
        <f t="shared" si="205"/>
        <v>-238832.5883077709</v>
      </c>
      <c r="Z1748" s="193">
        <f t="shared" si="206"/>
        <v>-3258470.4337349399</v>
      </c>
    </row>
    <row r="1749" spans="14:26" x14ac:dyDescent="0.2">
      <c r="N1749" s="56">
        <v>1750</v>
      </c>
      <c r="O1749" s="191" t="str">
        <f t="shared" si="201"/>
        <v>NL200</v>
      </c>
      <c r="P1749" s="57">
        <f t="shared" si="202"/>
        <v>205.32128514056225</v>
      </c>
      <c r="Q1749" s="192">
        <f t="shared" si="207"/>
        <v>239037.90959291146</v>
      </c>
      <c r="R1749" s="149">
        <f t="shared" si="203"/>
        <v>3266474.9908725815</v>
      </c>
      <c r="S1749" s="187">
        <v>46643</v>
      </c>
      <c r="T1749" s="149"/>
      <c r="U1749" s="191"/>
      <c r="X1749" s="149">
        <f t="shared" si="204"/>
        <v>6138</v>
      </c>
      <c r="Y1749" s="57">
        <f t="shared" si="205"/>
        <v>-239037.90959291146</v>
      </c>
      <c r="Z1749" s="193">
        <f t="shared" si="206"/>
        <v>-3260336.9908725815</v>
      </c>
    </row>
    <row r="1750" spans="14:26" x14ac:dyDescent="0.2">
      <c r="N1750" s="56">
        <v>1751</v>
      </c>
      <c r="O1750" s="191" t="str">
        <f t="shared" si="201"/>
        <v>NL200</v>
      </c>
      <c r="P1750" s="57">
        <f t="shared" si="202"/>
        <v>205.32128514056225</v>
      </c>
      <c r="Q1750" s="192">
        <f t="shared" si="207"/>
        <v>239243.23087805201</v>
      </c>
      <c r="R1750" s="149">
        <f t="shared" si="203"/>
        <v>3268341.5480102226</v>
      </c>
      <c r="S1750" s="187">
        <v>46644</v>
      </c>
      <c r="T1750" s="149"/>
      <c r="U1750" s="191"/>
      <c r="X1750" s="149">
        <f t="shared" si="204"/>
        <v>6138</v>
      </c>
      <c r="Y1750" s="57">
        <f t="shared" si="205"/>
        <v>-239243.23087805201</v>
      </c>
      <c r="Z1750" s="193">
        <f t="shared" si="206"/>
        <v>-3262203.5480102226</v>
      </c>
    </row>
    <row r="1751" spans="14:26" x14ac:dyDescent="0.2">
      <c r="N1751" s="56">
        <v>1752</v>
      </c>
      <c r="O1751" s="191" t="str">
        <f t="shared" si="201"/>
        <v>NL200</v>
      </c>
      <c r="P1751" s="57">
        <f t="shared" si="202"/>
        <v>205.32128514056225</v>
      </c>
      <c r="Q1751" s="192">
        <f t="shared" si="207"/>
        <v>239448.55216319257</v>
      </c>
      <c r="R1751" s="149">
        <f t="shared" si="203"/>
        <v>3270208.1051478642</v>
      </c>
      <c r="S1751" s="187">
        <v>46645</v>
      </c>
      <c r="T1751" s="149"/>
      <c r="U1751" s="191"/>
      <c r="X1751" s="149">
        <f t="shared" si="204"/>
        <v>6138</v>
      </c>
      <c r="Y1751" s="57">
        <f t="shared" si="205"/>
        <v>-239448.55216319257</v>
      </c>
      <c r="Z1751" s="193">
        <f t="shared" si="206"/>
        <v>-3264070.1051478642</v>
      </c>
    </row>
    <row r="1752" spans="14:26" x14ac:dyDescent="0.2">
      <c r="N1752" s="56">
        <v>1753</v>
      </c>
      <c r="O1752" s="191" t="str">
        <f t="shared" si="201"/>
        <v>NL200</v>
      </c>
      <c r="P1752" s="57">
        <f t="shared" si="202"/>
        <v>205.32128514056225</v>
      </c>
      <c r="Q1752" s="192">
        <f t="shared" si="207"/>
        <v>239653.87344833312</v>
      </c>
      <c r="R1752" s="149">
        <f t="shared" si="203"/>
        <v>3272074.6622855058</v>
      </c>
      <c r="S1752" s="187">
        <v>46646</v>
      </c>
      <c r="T1752" s="149"/>
      <c r="U1752" s="191"/>
      <c r="X1752" s="149">
        <f t="shared" si="204"/>
        <v>6138</v>
      </c>
      <c r="Y1752" s="57">
        <f t="shared" si="205"/>
        <v>-239653.87344833312</v>
      </c>
      <c r="Z1752" s="193">
        <f t="shared" si="206"/>
        <v>-3265936.6622855058</v>
      </c>
    </row>
    <row r="1753" spans="14:26" x14ac:dyDescent="0.2">
      <c r="N1753" s="56">
        <v>1754</v>
      </c>
      <c r="O1753" s="191" t="str">
        <f t="shared" si="201"/>
        <v>NL200</v>
      </c>
      <c r="P1753" s="57">
        <f t="shared" si="202"/>
        <v>205.32128514056225</v>
      </c>
      <c r="Q1753" s="192">
        <f t="shared" si="207"/>
        <v>239859.19473347368</v>
      </c>
      <c r="R1753" s="149">
        <f t="shared" si="203"/>
        <v>3273941.2194231474</v>
      </c>
      <c r="S1753" s="187">
        <v>46647</v>
      </c>
      <c r="T1753" s="149"/>
      <c r="U1753" s="191"/>
      <c r="X1753" s="149">
        <f t="shared" si="204"/>
        <v>6138</v>
      </c>
      <c r="Y1753" s="57">
        <f t="shared" si="205"/>
        <v>-239859.19473347368</v>
      </c>
      <c r="Z1753" s="193">
        <f t="shared" si="206"/>
        <v>-3267803.2194231474</v>
      </c>
    </row>
    <row r="1754" spans="14:26" x14ac:dyDescent="0.2">
      <c r="N1754" s="56">
        <v>1755</v>
      </c>
      <c r="O1754" s="191" t="str">
        <f t="shared" si="201"/>
        <v>NL200</v>
      </c>
      <c r="P1754" s="57">
        <f t="shared" si="202"/>
        <v>205.32128514056225</v>
      </c>
      <c r="Q1754" s="192">
        <f t="shared" si="207"/>
        <v>240064.51601861423</v>
      </c>
      <c r="R1754" s="149">
        <f t="shared" si="203"/>
        <v>3275807.7765607885</v>
      </c>
      <c r="S1754" s="187">
        <v>46648</v>
      </c>
      <c r="T1754" s="149"/>
      <c r="U1754" s="191"/>
      <c r="X1754" s="149">
        <f t="shared" si="204"/>
        <v>6138</v>
      </c>
      <c r="Y1754" s="57">
        <f t="shared" si="205"/>
        <v>-240064.51601861423</v>
      </c>
      <c r="Z1754" s="193">
        <f t="shared" si="206"/>
        <v>-3269669.7765607885</v>
      </c>
    </row>
    <row r="1755" spans="14:26" x14ac:dyDescent="0.2">
      <c r="N1755" s="56">
        <v>1756</v>
      </c>
      <c r="O1755" s="191" t="str">
        <f t="shared" si="201"/>
        <v>NL200</v>
      </c>
      <c r="P1755" s="57">
        <f t="shared" si="202"/>
        <v>205.32128514056225</v>
      </c>
      <c r="Q1755" s="192">
        <f t="shared" si="207"/>
        <v>240269.83730375479</v>
      </c>
      <c r="R1755" s="149">
        <f t="shared" si="203"/>
        <v>3277674.3336984301</v>
      </c>
      <c r="S1755" s="187">
        <v>46649</v>
      </c>
      <c r="T1755" s="149"/>
      <c r="U1755" s="191"/>
      <c r="X1755" s="149">
        <f t="shared" si="204"/>
        <v>6138</v>
      </c>
      <c r="Y1755" s="57">
        <f t="shared" si="205"/>
        <v>-240269.83730375479</v>
      </c>
      <c r="Z1755" s="193">
        <f t="shared" si="206"/>
        <v>-3271536.3336984301</v>
      </c>
    </row>
    <row r="1756" spans="14:26" x14ac:dyDescent="0.2">
      <c r="N1756" s="56">
        <v>1757</v>
      </c>
      <c r="O1756" s="191" t="str">
        <f t="shared" si="201"/>
        <v>NL200</v>
      </c>
      <c r="P1756" s="57">
        <f t="shared" si="202"/>
        <v>205.32128514056225</v>
      </c>
      <c r="Q1756" s="192">
        <f t="shared" si="207"/>
        <v>240475.15858889534</v>
      </c>
      <c r="R1756" s="149">
        <f t="shared" si="203"/>
        <v>3279540.8908360717</v>
      </c>
      <c r="S1756" s="187">
        <v>46650</v>
      </c>
      <c r="T1756" s="149"/>
      <c r="U1756" s="191"/>
      <c r="X1756" s="149">
        <f t="shared" si="204"/>
        <v>6138</v>
      </c>
      <c r="Y1756" s="57">
        <f t="shared" si="205"/>
        <v>-240475.15858889534</v>
      </c>
      <c r="Z1756" s="193">
        <f t="shared" si="206"/>
        <v>-3273402.8908360717</v>
      </c>
    </row>
    <row r="1757" spans="14:26" x14ac:dyDescent="0.2">
      <c r="N1757" s="56">
        <v>1758</v>
      </c>
      <c r="O1757" s="191" t="str">
        <f t="shared" si="201"/>
        <v>NL200</v>
      </c>
      <c r="P1757" s="57">
        <f t="shared" si="202"/>
        <v>205.32128514056225</v>
      </c>
      <c r="Q1757" s="192">
        <f t="shared" si="207"/>
        <v>240680.4798740359</v>
      </c>
      <c r="R1757" s="149">
        <f t="shared" si="203"/>
        <v>3281407.4479737133</v>
      </c>
      <c r="S1757" s="187">
        <v>46651</v>
      </c>
      <c r="T1757" s="149"/>
      <c r="U1757" s="191"/>
      <c r="X1757" s="149">
        <f t="shared" si="204"/>
        <v>6138</v>
      </c>
      <c r="Y1757" s="57">
        <f t="shared" si="205"/>
        <v>-240680.4798740359</v>
      </c>
      <c r="Z1757" s="193">
        <f t="shared" si="206"/>
        <v>-3275269.4479737133</v>
      </c>
    </row>
    <row r="1758" spans="14:26" x14ac:dyDescent="0.2">
      <c r="N1758" s="56">
        <v>1759</v>
      </c>
      <c r="O1758" s="191" t="str">
        <f t="shared" si="201"/>
        <v>NL200</v>
      </c>
      <c r="P1758" s="57">
        <f t="shared" si="202"/>
        <v>205.32128514056225</v>
      </c>
      <c r="Q1758" s="192">
        <f t="shared" si="207"/>
        <v>240885.80115917645</v>
      </c>
      <c r="R1758" s="149">
        <f t="shared" si="203"/>
        <v>3283274.0051113544</v>
      </c>
      <c r="S1758" s="187">
        <v>46652</v>
      </c>
      <c r="T1758" s="149"/>
      <c r="U1758" s="191"/>
      <c r="X1758" s="149">
        <f t="shared" si="204"/>
        <v>6138</v>
      </c>
      <c r="Y1758" s="57">
        <f t="shared" si="205"/>
        <v>-240885.80115917645</v>
      </c>
      <c r="Z1758" s="193">
        <f t="shared" si="206"/>
        <v>-3277136.0051113544</v>
      </c>
    </row>
    <row r="1759" spans="14:26" x14ac:dyDescent="0.2">
      <c r="N1759" s="56">
        <v>1760</v>
      </c>
      <c r="O1759" s="191" t="str">
        <f t="shared" si="201"/>
        <v>NL200</v>
      </c>
      <c r="P1759" s="57">
        <f t="shared" si="202"/>
        <v>205.32128514056225</v>
      </c>
      <c r="Q1759" s="192">
        <f t="shared" si="207"/>
        <v>241091.12244431701</v>
      </c>
      <c r="R1759" s="149">
        <f t="shared" si="203"/>
        <v>3285140.562248996</v>
      </c>
      <c r="S1759" s="187">
        <v>46653</v>
      </c>
      <c r="T1759" s="149"/>
      <c r="U1759" s="191"/>
      <c r="X1759" s="149">
        <f t="shared" si="204"/>
        <v>6138</v>
      </c>
      <c r="Y1759" s="57">
        <f t="shared" si="205"/>
        <v>-241091.12244431701</v>
      </c>
      <c r="Z1759" s="193">
        <f t="shared" si="206"/>
        <v>-3279002.562248996</v>
      </c>
    </row>
    <row r="1760" spans="14:26" x14ac:dyDescent="0.2">
      <c r="N1760" s="56">
        <v>1761</v>
      </c>
      <c r="O1760" s="191" t="str">
        <f t="shared" si="201"/>
        <v>NL200</v>
      </c>
      <c r="P1760" s="57">
        <f t="shared" si="202"/>
        <v>205.32128514056225</v>
      </c>
      <c r="Q1760" s="192">
        <f t="shared" si="207"/>
        <v>241296.44372945756</v>
      </c>
      <c r="R1760" s="149">
        <f t="shared" si="203"/>
        <v>3287007.1193866376</v>
      </c>
      <c r="S1760" s="187">
        <v>46654</v>
      </c>
      <c r="T1760" s="149"/>
      <c r="U1760" s="191"/>
      <c r="X1760" s="149">
        <f t="shared" si="204"/>
        <v>6138</v>
      </c>
      <c r="Y1760" s="57">
        <f t="shared" si="205"/>
        <v>-241296.44372945756</v>
      </c>
      <c r="Z1760" s="193">
        <f t="shared" si="206"/>
        <v>-3280869.1193866376</v>
      </c>
    </row>
    <row r="1761" spans="14:26" x14ac:dyDescent="0.2">
      <c r="N1761" s="56">
        <v>1762</v>
      </c>
      <c r="O1761" s="191" t="str">
        <f t="shared" si="201"/>
        <v>NL200</v>
      </c>
      <c r="P1761" s="57">
        <f t="shared" si="202"/>
        <v>205.32128514056225</v>
      </c>
      <c r="Q1761" s="192">
        <f t="shared" si="207"/>
        <v>241501.76501459812</v>
      </c>
      <c r="R1761" s="149">
        <f t="shared" si="203"/>
        <v>3288873.6765242792</v>
      </c>
      <c r="S1761" s="187">
        <v>46655</v>
      </c>
      <c r="T1761" s="149"/>
      <c r="U1761" s="191"/>
      <c r="X1761" s="149">
        <f t="shared" si="204"/>
        <v>6138</v>
      </c>
      <c r="Y1761" s="57">
        <f t="shared" si="205"/>
        <v>-241501.76501459812</v>
      </c>
      <c r="Z1761" s="193">
        <f t="shared" si="206"/>
        <v>-3282735.6765242792</v>
      </c>
    </row>
    <row r="1762" spans="14:26" x14ac:dyDescent="0.2">
      <c r="N1762" s="56">
        <v>1763</v>
      </c>
      <c r="O1762" s="191" t="str">
        <f t="shared" si="201"/>
        <v>NL200</v>
      </c>
      <c r="P1762" s="57">
        <f t="shared" si="202"/>
        <v>205.32128514056225</v>
      </c>
      <c r="Q1762" s="192">
        <f t="shared" si="207"/>
        <v>241707.08629973867</v>
      </c>
      <c r="R1762" s="149">
        <f t="shared" si="203"/>
        <v>3290740.2336619203</v>
      </c>
      <c r="S1762" s="187">
        <v>46656</v>
      </c>
      <c r="T1762" s="149"/>
      <c r="U1762" s="191"/>
      <c r="X1762" s="149">
        <f t="shared" si="204"/>
        <v>6138</v>
      </c>
      <c r="Y1762" s="57">
        <f t="shared" si="205"/>
        <v>-241707.08629973867</v>
      </c>
      <c r="Z1762" s="193">
        <f t="shared" si="206"/>
        <v>-3284602.2336619203</v>
      </c>
    </row>
    <row r="1763" spans="14:26" x14ac:dyDescent="0.2">
      <c r="N1763" s="56">
        <v>1764</v>
      </c>
      <c r="O1763" s="191" t="str">
        <f t="shared" si="201"/>
        <v>NL200</v>
      </c>
      <c r="P1763" s="57">
        <f t="shared" si="202"/>
        <v>205.32128514056225</v>
      </c>
      <c r="Q1763" s="192">
        <f t="shared" si="207"/>
        <v>241912.40758487923</v>
      </c>
      <c r="R1763" s="149">
        <f t="shared" si="203"/>
        <v>3292606.7907995619</v>
      </c>
      <c r="S1763" s="187">
        <v>46657</v>
      </c>
      <c r="T1763" s="149"/>
      <c r="U1763" s="191"/>
      <c r="X1763" s="149">
        <f t="shared" si="204"/>
        <v>6138</v>
      </c>
      <c r="Y1763" s="57">
        <f t="shared" si="205"/>
        <v>-241912.40758487923</v>
      </c>
      <c r="Z1763" s="193">
        <f t="shared" si="206"/>
        <v>-3286468.7907995619</v>
      </c>
    </row>
    <row r="1764" spans="14:26" x14ac:dyDescent="0.2">
      <c r="N1764" s="56">
        <v>1765</v>
      </c>
      <c r="O1764" s="191" t="str">
        <f t="shared" si="201"/>
        <v>NL200</v>
      </c>
      <c r="P1764" s="57">
        <f t="shared" si="202"/>
        <v>205.32128514056225</v>
      </c>
      <c r="Q1764" s="192">
        <f t="shared" si="207"/>
        <v>242117.72887001978</v>
      </c>
      <c r="R1764" s="149">
        <f t="shared" si="203"/>
        <v>3294473.3479372035</v>
      </c>
      <c r="S1764" s="187">
        <v>46658</v>
      </c>
      <c r="T1764" s="149"/>
      <c r="U1764" s="191"/>
      <c r="X1764" s="149">
        <f t="shared" si="204"/>
        <v>6138</v>
      </c>
      <c r="Y1764" s="57">
        <f t="shared" si="205"/>
        <v>-242117.72887001978</v>
      </c>
      <c r="Z1764" s="193">
        <f t="shared" si="206"/>
        <v>-3288335.3479372035</v>
      </c>
    </row>
    <row r="1765" spans="14:26" x14ac:dyDescent="0.2">
      <c r="N1765" s="56">
        <v>1766</v>
      </c>
      <c r="O1765" s="191" t="str">
        <f t="shared" si="201"/>
        <v>NL200</v>
      </c>
      <c r="P1765" s="57">
        <f t="shared" si="202"/>
        <v>205.32128514056225</v>
      </c>
      <c r="Q1765" s="192">
        <f t="shared" si="207"/>
        <v>242323.05015516034</v>
      </c>
      <c r="R1765" s="149">
        <f t="shared" si="203"/>
        <v>3296339.9050748451</v>
      </c>
      <c r="S1765" s="187">
        <v>46659</v>
      </c>
      <c r="T1765" s="149"/>
      <c r="U1765" s="191"/>
      <c r="X1765" s="149">
        <f t="shared" si="204"/>
        <v>6138</v>
      </c>
      <c r="Y1765" s="57">
        <f t="shared" si="205"/>
        <v>-242323.05015516034</v>
      </c>
      <c r="Z1765" s="193">
        <f t="shared" si="206"/>
        <v>-3290201.9050748451</v>
      </c>
    </row>
    <row r="1766" spans="14:26" x14ac:dyDescent="0.2">
      <c r="N1766" s="56">
        <v>1767</v>
      </c>
      <c r="O1766" s="191" t="str">
        <f t="shared" si="201"/>
        <v>NL200</v>
      </c>
      <c r="P1766" s="57">
        <f t="shared" si="202"/>
        <v>205.32128514056225</v>
      </c>
      <c r="Q1766" s="192">
        <f t="shared" si="207"/>
        <v>242528.37144030089</v>
      </c>
      <c r="R1766" s="149">
        <f t="shared" si="203"/>
        <v>3298206.4622124862</v>
      </c>
      <c r="S1766" s="187">
        <v>46660</v>
      </c>
      <c r="T1766" s="149"/>
      <c r="U1766" s="191"/>
      <c r="X1766" s="149">
        <f t="shared" si="204"/>
        <v>6138</v>
      </c>
      <c r="Y1766" s="57">
        <f t="shared" si="205"/>
        <v>-242528.37144030089</v>
      </c>
      <c r="Z1766" s="193">
        <f t="shared" si="206"/>
        <v>-3292068.4622124862</v>
      </c>
    </row>
    <row r="1767" spans="14:26" x14ac:dyDescent="0.2">
      <c r="N1767" s="56">
        <v>1768</v>
      </c>
      <c r="O1767" s="191" t="str">
        <f t="shared" si="201"/>
        <v>NL200</v>
      </c>
      <c r="P1767" s="57">
        <f t="shared" si="202"/>
        <v>205.32128514056225</v>
      </c>
      <c r="Q1767" s="192">
        <f t="shared" si="207"/>
        <v>242733.69272544145</v>
      </c>
      <c r="R1767" s="149">
        <f t="shared" si="203"/>
        <v>3300073.0193501278</v>
      </c>
      <c r="S1767" s="187">
        <v>46661</v>
      </c>
      <c r="T1767" s="149"/>
      <c r="U1767" s="191"/>
      <c r="X1767" s="149">
        <f t="shared" si="204"/>
        <v>6138</v>
      </c>
      <c r="Y1767" s="57">
        <f t="shared" si="205"/>
        <v>-242733.69272544145</v>
      </c>
      <c r="Z1767" s="193">
        <f t="shared" si="206"/>
        <v>-3293935.0193501278</v>
      </c>
    </row>
    <row r="1768" spans="14:26" x14ac:dyDescent="0.2">
      <c r="N1768" s="56">
        <v>1769</v>
      </c>
      <c r="O1768" s="191" t="str">
        <f t="shared" si="201"/>
        <v>NL200</v>
      </c>
      <c r="P1768" s="57">
        <f t="shared" si="202"/>
        <v>205.32128514056225</v>
      </c>
      <c r="Q1768" s="192">
        <f t="shared" si="207"/>
        <v>242939.014010582</v>
      </c>
      <c r="R1768" s="149">
        <f t="shared" si="203"/>
        <v>3301939.5764877694</v>
      </c>
      <c r="S1768" s="187">
        <v>46662</v>
      </c>
      <c r="T1768" s="149"/>
      <c r="U1768" s="191"/>
      <c r="X1768" s="149">
        <f t="shared" si="204"/>
        <v>6138</v>
      </c>
      <c r="Y1768" s="57">
        <f t="shared" si="205"/>
        <v>-242939.014010582</v>
      </c>
      <c r="Z1768" s="193">
        <f t="shared" si="206"/>
        <v>-3295801.5764877694</v>
      </c>
    </row>
    <row r="1769" spans="14:26" x14ac:dyDescent="0.2">
      <c r="N1769" s="56">
        <v>1770</v>
      </c>
      <c r="O1769" s="191" t="str">
        <f t="shared" si="201"/>
        <v>NL200</v>
      </c>
      <c r="P1769" s="57">
        <f t="shared" si="202"/>
        <v>205.32128514056225</v>
      </c>
      <c r="Q1769" s="192">
        <f t="shared" si="207"/>
        <v>243144.33529572256</v>
      </c>
      <c r="R1769" s="149">
        <f t="shared" si="203"/>
        <v>3303806.133625411</v>
      </c>
      <c r="S1769" s="187">
        <v>46663</v>
      </c>
      <c r="T1769" s="149"/>
      <c r="U1769" s="191"/>
      <c r="X1769" s="149">
        <f t="shared" si="204"/>
        <v>6138</v>
      </c>
      <c r="Y1769" s="57">
        <f t="shared" si="205"/>
        <v>-243144.33529572256</v>
      </c>
      <c r="Z1769" s="193">
        <f t="shared" si="206"/>
        <v>-3297668.133625411</v>
      </c>
    </row>
    <row r="1770" spans="14:26" x14ac:dyDescent="0.2">
      <c r="N1770" s="56">
        <v>1771</v>
      </c>
      <c r="O1770" s="191" t="str">
        <f t="shared" si="201"/>
        <v>NL200</v>
      </c>
      <c r="P1770" s="57">
        <f t="shared" si="202"/>
        <v>205.32128514056225</v>
      </c>
      <c r="Q1770" s="192">
        <f t="shared" si="207"/>
        <v>243349.65658086311</v>
      </c>
      <c r="R1770" s="149">
        <f t="shared" si="203"/>
        <v>3305672.6907630521</v>
      </c>
      <c r="S1770" s="187">
        <v>46664</v>
      </c>
      <c r="T1770" s="149"/>
      <c r="U1770" s="191"/>
      <c r="X1770" s="149">
        <f t="shared" si="204"/>
        <v>6138</v>
      </c>
      <c r="Y1770" s="57">
        <f t="shared" si="205"/>
        <v>-243349.65658086311</v>
      </c>
      <c r="Z1770" s="193">
        <f t="shared" si="206"/>
        <v>-3299534.6907630521</v>
      </c>
    </row>
    <row r="1771" spans="14:26" x14ac:dyDescent="0.2">
      <c r="N1771" s="56">
        <v>1772</v>
      </c>
      <c r="O1771" s="191" t="str">
        <f t="shared" si="201"/>
        <v>NL200</v>
      </c>
      <c r="P1771" s="57">
        <f t="shared" si="202"/>
        <v>205.32128514056225</v>
      </c>
      <c r="Q1771" s="192">
        <f t="shared" si="207"/>
        <v>243554.97786600367</v>
      </c>
      <c r="R1771" s="149">
        <f t="shared" si="203"/>
        <v>3307539.2479006937</v>
      </c>
      <c r="S1771" s="187">
        <v>46665</v>
      </c>
      <c r="T1771" s="149"/>
      <c r="U1771" s="191"/>
      <c r="X1771" s="149">
        <f t="shared" si="204"/>
        <v>6138</v>
      </c>
      <c r="Y1771" s="57">
        <f t="shared" si="205"/>
        <v>-243554.97786600367</v>
      </c>
      <c r="Z1771" s="193">
        <f t="shared" si="206"/>
        <v>-3301401.2479006937</v>
      </c>
    </row>
    <row r="1772" spans="14:26" x14ac:dyDescent="0.2">
      <c r="N1772" s="56">
        <v>1773</v>
      </c>
      <c r="O1772" s="191" t="str">
        <f t="shared" si="201"/>
        <v>NL200</v>
      </c>
      <c r="P1772" s="57">
        <f t="shared" si="202"/>
        <v>205.32128514056225</v>
      </c>
      <c r="Q1772" s="192">
        <f t="shared" si="207"/>
        <v>243760.29915114422</v>
      </c>
      <c r="R1772" s="149">
        <f t="shared" si="203"/>
        <v>3309405.8050383353</v>
      </c>
      <c r="S1772" s="187">
        <v>46666</v>
      </c>
      <c r="T1772" s="149"/>
      <c r="U1772" s="191"/>
      <c r="X1772" s="149">
        <f t="shared" si="204"/>
        <v>6138</v>
      </c>
      <c r="Y1772" s="57">
        <f t="shared" si="205"/>
        <v>-243760.29915114422</v>
      </c>
      <c r="Z1772" s="193">
        <f t="shared" si="206"/>
        <v>-3303267.8050383353</v>
      </c>
    </row>
    <row r="1773" spans="14:26" x14ac:dyDescent="0.2">
      <c r="N1773" s="56">
        <v>1774</v>
      </c>
      <c r="O1773" s="191" t="str">
        <f t="shared" si="201"/>
        <v>NL200</v>
      </c>
      <c r="P1773" s="57">
        <f t="shared" si="202"/>
        <v>205.32128514056225</v>
      </c>
      <c r="Q1773" s="192">
        <f t="shared" si="207"/>
        <v>243965.62043628478</v>
      </c>
      <c r="R1773" s="149">
        <f t="shared" si="203"/>
        <v>3311272.3621759769</v>
      </c>
      <c r="S1773" s="187">
        <v>46667</v>
      </c>
      <c r="T1773" s="149"/>
      <c r="U1773" s="191"/>
      <c r="X1773" s="149">
        <f t="shared" si="204"/>
        <v>6138</v>
      </c>
      <c r="Y1773" s="57">
        <f t="shared" si="205"/>
        <v>-243965.62043628478</v>
      </c>
      <c r="Z1773" s="193">
        <f t="shared" si="206"/>
        <v>-3305134.3621759769</v>
      </c>
    </row>
    <row r="1774" spans="14:26" x14ac:dyDescent="0.2">
      <c r="N1774" s="56">
        <v>1775</v>
      </c>
      <c r="O1774" s="191" t="str">
        <f t="shared" si="201"/>
        <v>NL200</v>
      </c>
      <c r="P1774" s="57">
        <f t="shared" si="202"/>
        <v>205.32128514056225</v>
      </c>
      <c r="Q1774" s="192">
        <f t="shared" si="207"/>
        <v>244170.94172142533</v>
      </c>
      <c r="R1774" s="149">
        <f t="shared" si="203"/>
        <v>3313138.919313618</v>
      </c>
      <c r="S1774" s="187">
        <v>46668</v>
      </c>
      <c r="T1774" s="149"/>
      <c r="U1774" s="191"/>
      <c r="X1774" s="149">
        <f t="shared" si="204"/>
        <v>6138</v>
      </c>
      <c r="Y1774" s="57">
        <f t="shared" si="205"/>
        <v>-244170.94172142533</v>
      </c>
      <c r="Z1774" s="193">
        <f t="shared" si="206"/>
        <v>-3307000.919313618</v>
      </c>
    </row>
    <row r="1775" spans="14:26" x14ac:dyDescent="0.2">
      <c r="N1775" s="56">
        <v>1776</v>
      </c>
      <c r="O1775" s="191" t="str">
        <f t="shared" si="201"/>
        <v>NL200</v>
      </c>
      <c r="P1775" s="57">
        <f t="shared" si="202"/>
        <v>205.32128514056225</v>
      </c>
      <c r="Q1775" s="192">
        <f t="shared" si="207"/>
        <v>244376.26300656589</v>
      </c>
      <c r="R1775" s="149">
        <f t="shared" si="203"/>
        <v>3315005.4764512596</v>
      </c>
      <c r="S1775" s="187">
        <v>46669</v>
      </c>
      <c r="T1775" s="149"/>
      <c r="U1775" s="191"/>
      <c r="X1775" s="149">
        <f t="shared" si="204"/>
        <v>6138</v>
      </c>
      <c r="Y1775" s="57">
        <f t="shared" si="205"/>
        <v>-244376.26300656589</v>
      </c>
      <c r="Z1775" s="193">
        <f t="shared" si="206"/>
        <v>-3308867.4764512596</v>
      </c>
    </row>
    <row r="1776" spans="14:26" x14ac:dyDescent="0.2">
      <c r="N1776" s="56">
        <v>1777</v>
      </c>
      <c r="O1776" s="191" t="str">
        <f t="shared" si="201"/>
        <v>NL200</v>
      </c>
      <c r="P1776" s="57">
        <f t="shared" si="202"/>
        <v>205.32128514056225</v>
      </c>
      <c r="Q1776" s="192">
        <f t="shared" si="207"/>
        <v>244581.58429170644</v>
      </c>
      <c r="R1776" s="149">
        <f t="shared" si="203"/>
        <v>3316872.0335889012</v>
      </c>
      <c r="S1776" s="187">
        <v>46670</v>
      </c>
      <c r="T1776" s="149"/>
      <c r="U1776" s="191"/>
      <c r="X1776" s="149">
        <f t="shared" si="204"/>
        <v>6138</v>
      </c>
      <c r="Y1776" s="57">
        <f t="shared" si="205"/>
        <v>-244581.58429170644</v>
      </c>
      <c r="Z1776" s="193">
        <f t="shared" si="206"/>
        <v>-3310734.0335889012</v>
      </c>
    </row>
    <row r="1777" spans="14:26" x14ac:dyDescent="0.2">
      <c r="N1777" s="56">
        <v>1778</v>
      </c>
      <c r="O1777" s="191" t="str">
        <f t="shared" si="201"/>
        <v>NL200</v>
      </c>
      <c r="P1777" s="57">
        <f t="shared" si="202"/>
        <v>205.32128514056225</v>
      </c>
      <c r="Q1777" s="192">
        <f t="shared" si="207"/>
        <v>244786.905576847</v>
      </c>
      <c r="R1777" s="149">
        <f t="shared" si="203"/>
        <v>3318738.5907265428</v>
      </c>
      <c r="S1777" s="187">
        <v>46671</v>
      </c>
      <c r="T1777" s="149"/>
      <c r="U1777" s="191"/>
      <c r="X1777" s="149">
        <f t="shared" si="204"/>
        <v>6138</v>
      </c>
      <c r="Y1777" s="57">
        <f t="shared" si="205"/>
        <v>-244786.905576847</v>
      </c>
      <c r="Z1777" s="193">
        <f t="shared" si="206"/>
        <v>-3312600.5907265428</v>
      </c>
    </row>
    <row r="1778" spans="14:26" x14ac:dyDescent="0.2">
      <c r="N1778" s="56">
        <v>1779</v>
      </c>
      <c r="O1778" s="191" t="str">
        <f t="shared" si="201"/>
        <v>NL200</v>
      </c>
      <c r="P1778" s="57">
        <f t="shared" si="202"/>
        <v>205.32128514056225</v>
      </c>
      <c r="Q1778" s="192">
        <f t="shared" si="207"/>
        <v>244992.22686198755</v>
      </c>
      <c r="R1778" s="149">
        <f t="shared" si="203"/>
        <v>3320605.1478641839</v>
      </c>
      <c r="S1778" s="187">
        <v>46672</v>
      </c>
      <c r="T1778" s="149"/>
      <c r="U1778" s="191"/>
      <c r="X1778" s="149">
        <f t="shared" si="204"/>
        <v>6138</v>
      </c>
      <c r="Y1778" s="57">
        <f t="shared" si="205"/>
        <v>-244992.22686198755</v>
      </c>
      <c r="Z1778" s="193">
        <f t="shared" si="206"/>
        <v>-3314467.1478641839</v>
      </c>
    </row>
    <row r="1779" spans="14:26" x14ac:dyDescent="0.2">
      <c r="N1779" s="56">
        <v>1780</v>
      </c>
      <c r="O1779" s="191" t="str">
        <f t="shared" si="201"/>
        <v>NL200</v>
      </c>
      <c r="P1779" s="57">
        <f t="shared" si="202"/>
        <v>205.32128514056225</v>
      </c>
      <c r="Q1779" s="192">
        <f t="shared" si="207"/>
        <v>245197.54814712811</v>
      </c>
      <c r="R1779" s="149">
        <f t="shared" si="203"/>
        <v>3322471.7050018255</v>
      </c>
      <c r="S1779" s="187">
        <v>46673</v>
      </c>
      <c r="T1779" s="149"/>
      <c r="U1779" s="191"/>
      <c r="X1779" s="149">
        <f t="shared" si="204"/>
        <v>6138</v>
      </c>
      <c r="Y1779" s="57">
        <f t="shared" si="205"/>
        <v>-245197.54814712811</v>
      </c>
      <c r="Z1779" s="193">
        <f t="shared" si="206"/>
        <v>-3316333.7050018255</v>
      </c>
    </row>
    <row r="1780" spans="14:26" x14ac:dyDescent="0.2">
      <c r="N1780" s="56">
        <v>1781</v>
      </c>
      <c r="O1780" s="191" t="str">
        <f t="shared" si="201"/>
        <v>NL200</v>
      </c>
      <c r="P1780" s="57">
        <f t="shared" si="202"/>
        <v>205.32128514056225</v>
      </c>
      <c r="Q1780" s="192">
        <f t="shared" si="207"/>
        <v>245402.86943226866</v>
      </c>
      <c r="R1780" s="149">
        <f t="shared" si="203"/>
        <v>3324338.2621394671</v>
      </c>
      <c r="S1780" s="187">
        <v>46674</v>
      </c>
      <c r="T1780" s="149"/>
      <c r="U1780" s="191"/>
      <c r="X1780" s="149">
        <f t="shared" si="204"/>
        <v>6138</v>
      </c>
      <c r="Y1780" s="57">
        <f t="shared" si="205"/>
        <v>-245402.86943226866</v>
      </c>
      <c r="Z1780" s="193">
        <f t="shared" si="206"/>
        <v>-3318200.2621394671</v>
      </c>
    </row>
    <row r="1781" spans="14:26" x14ac:dyDescent="0.2">
      <c r="N1781" s="56">
        <v>1782</v>
      </c>
      <c r="O1781" s="191" t="str">
        <f t="shared" si="201"/>
        <v>NL200</v>
      </c>
      <c r="P1781" s="57">
        <f t="shared" si="202"/>
        <v>205.32128514056225</v>
      </c>
      <c r="Q1781" s="192">
        <f t="shared" si="207"/>
        <v>245608.19071740922</v>
      </c>
      <c r="R1781" s="149">
        <f t="shared" si="203"/>
        <v>3326204.8192771086</v>
      </c>
      <c r="S1781" s="187">
        <v>46675</v>
      </c>
      <c r="T1781" s="149"/>
      <c r="U1781" s="191"/>
      <c r="X1781" s="149">
        <f t="shared" si="204"/>
        <v>6138</v>
      </c>
      <c r="Y1781" s="57">
        <f t="shared" si="205"/>
        <v>-245608.19071740922</v>
      </c>
      <c r="Z1781" s="193">
        <f t="shared" si="206"/>
        <v>-3320066.8192771086</v>
      </c>
    </row>
    <row r="1782" spans="14:26" x14ac:dyDescent="0.2">
      <c r="N1782" s="56">
        <v>1783</v>
      </c>
      <c r="O1782" s="191" t="str">
        <f t="shared" si="201"/>
        <v>NL200</v>
      </c>
      <c r="P1782" s="57">
        <f t="shared" si="202"/>
        <v>205.32128514056225</v>
      </c>
      <c r="Q1782" s="192">
        <f t="shared" si="207"/>
        <v>245813.51200254977</v>
      </c>
      <c r="R1782" s="149">
        <f t="shared" si="203"/>
        <v>3328071.3764147498</v>
      </c>
      <c r="S1782" s="187">
        <v>46676</v>
      </c>
      <c r="T1782" s="149"/>
      <c r="U1782" s="191"/>
      <c r="X1782" s="149">
        <f t="shared" si="204"/>
        <v>6138</v>
      </c>
      <c r="Y1782" s="57">
        <f t="shared" si="205"/>
        <v>-245813.51200254977</v>
      </c>
      <c r="Z1782" s="193">
        <f t="shared" si="206"/>
        <v>-3321933.3764147498</v>
      </c>
    </row>
    <row r="1783" spans="14:26" x14ac:dyDescent="0.2">
      <c r="N1783" s="56">
        <v>1784</v>
      </c>
      <c r="O1783" s="191" t="str">
        <f t="shared" si="201"/>
        <v>NL200</v>
      </c>
      <c r="P1783" s="57">
        <f t="shared" si="202"/>
        <v>205.32128514056225</v>
      </c>
      <c r="Q1783" s="192">
        <f t="shared" si="207"/>
        <v>246018.83328769033</v>
      </c>
      <c r="R1783" s="149">
        <f t="shared" si="203"/>
        <v>3329937.9335523914</v>
      </c>
      <c r="S1783" s="187">
        <v>46677</v>
      </c>
      <c r="T1783" s="149"/>
      <c r="U1783" s="191"/>
      <c r="X1783" s="149">
        <f t="shared" si="204"/>
        <v>6138</v>
      </c>
      <c r="Y1783" s="57">
        <f t="shared" si="205"/>
        <v>-246018.83328769033</v>
      </c>
      <c r="Z1783" s="193">
        <f t="shared" si="206"/>
        <v>-3323799.9335523914</v>
      </c>
    </row>
    <row r="1784" spans="14:26" x14ac:dyDescent="0.2">
      <c r="N1784" s="56">
        <v>1785</v>
      </c>
      <c r="O1784" s="191" t="str">
        <f t="shared" si="201"/>
        <v>NL200</v>
      </c>
      <c r="P1784" s="57">
        <f t="shared" si="202"/>
        <v>205.32128514056225</v>
      </c>
      <c r="Q1784" s="192">
        <f t="shared" si="207"/>
        <v>246224.15457283088</v>
      </c>
      <c r="R1784" s="149">
        <f t="shared" si="203"/>
        <v>3331804.490690033</v>
      </c>
      <c r="S1784" s="187">
        <v>46678</v>
      </c>
      <c r="T1784" s="149"/>
      <c r="U1784" s="191"/>
      <c r="X1784" s="149">
        <f t="shared" si="204"/>
        <v>6138</v>
      </c>
      <c r="Y1784" s="57">
        <f t="shared" si="205"/>
        <v>-246224.15457283088</v>
      </c>
      <c r="Z1784" s="193">
        <f t="shared" si="206"/>
        <v>-3325666.490690033</v>
      </c>
    </row>
    <row r="1785" spans="14:26" x14ac:dyDescent="0.2">
      <c r="N1785" s="56">
        <v>1786</v>
      </c>
      <c r="O1785" s="191" t="str">
        <f t="shared" si="201"/>
        <v>NL200</v>
      </c>
      <c r="P1785" s="57">
        <f t="shared" si="202"/>
        <v>205.32128514056225</v>
      </c>
      <c r="Q1785" s="192">
        <f t="shared" si="207"/>
        <v>246429.47585797144</v>
      </c>
      <c r="R1785" s="149">
        <f t="shared" si="203"/>
        <v>3333671.0478276745</v>
      </c>
      <c r="S1785" s="187">
        <v>46679</v>
      </c>
      <c r="T1785" s="149"/>
      <c r="U1785" s="191"/>
      <c r="X1785" s="149">
        <f t="shared" si="204"/>
        <v>6138</v>
      </c>
      <c r="Y1785" s="57">
        <f t="shared" si="205"/>
        <v>-246429.47585797144</v>
      </c>
      <c r="Z1785" s="193">
        <f t="shared" si="206"/>
        <v>-3327533.0478276745</v>
      </c>
    </row>
    <row r="1786" spans="14:26" x14ac:dyDescent="0.2">
      <c r="N1786" s="56">
        <v>1787</v>
      </c>
      <c r="O1786" s="191" t="str">
        <f t="shared" si="201"/>
        <v>NL200</v>
      </c>
      <c r="P1786" s="57">
        <f t="shared" si="202"/>
        <v>205.32128514056225</v>
      </c>
      <c r="Q1786" s="192">
        <f t="shared" si="207"/>
        <v>246634.79714311199</v>
      </c>
      <c r="R1786" s="149">
        <f t="shared" si="203"/>
        <v>3335537.6049653157</v>
      </c>
      <c r="S1786" s="187">
        <v>46680</v>
      </c>
      <c r="T1786" s="149"/>
      <c r="U1786" s="191"/>
      <c r="X1786" s="149">
        <f t="shared" si="204"/>
        <v>6138</v>
      </c>
      <c r="Y1786" s="57">
        <f t="shared" si="205"/>
        <v>-246634.79714311199</v>
      </c>
      <c r="Z1786" s="193">
        <f t="shared" si="206"/>
        <v>-3329399.6049653157</v>
      </c>
    </row>
    <row r="1787" spans="14:26" x14ac:dyDescent="0.2">
      <c r="N1787" s="56">
        <v>1788</v>
      </c>
      <c r="O1787" s="191" t="str">
        <f t="shared" si="201"/>
        <v>NL200</v>
      </c>
      <c r="P1787" s="57">
        <f t="shared" si="202"/>
        <v>205.32128514056225</v>
      </c>
      <c r="Q1787" s="192">
        <f t="shared" si="207"/>
        <v>246840.11842825255</v>
      </c>
      <c r="R1787" s="149">
        <f t="shared" si="203"/>
        <v>3337404.1621029573</v>
      </c>
      <c r="S1787" s="187">
        <v>46681</v>
      </c>
      <c r="T1787" s="149"/>
      <c r="U1787" s="191"/>
      <c r="X1787" s="149">
        <f t="shared" si="204"/>
        <v>6138</v>
      </c>
      <c r="Y1787" s="57">
        <f t="shared" si="205"/>
        <v>-246840.11842825255</v>
      </c>
      <c r="Z1787" s="193">
        <f t="shared" si="206"/>
        <v>-3331266.1621029573</v>
      </c>
    </row>
    <row r="1788" spans="14:26" x14ac:dyDescent="0.2">
      <c r="N1788" s="56">
        <v>1789</v>
      </c>
      <c r="O1788" s="191" t="str">
        <f t="shared" si="201"/>
        <v>NL200</v>
      </c>
      <c r="P1788" s="57">
        <f t="shared" si="202"/>
        <v>205.32128514056225</v>
      </c>
      <c r="Q1788" s="192">
        <f t="shared" si="207"/>
        <v>247045.43971339311</v>
      </c>
      <c r="R1788" s="149">
        <f t="shared" si="203"/>
        <v>3339270.7192405988</v>
      </c>
      <c r="S1788" s="187">
        <v>46682</v>
      </c>
      <c r="T1788" s="149"/>
      <c r="U1788" s="191"/>
      <c r="X1788" s="149">
        <f t="shared" si="204"/>
        <v>6138</v>
      </c>
      <c r="Y1788" s="57">
        <f t="shared" si="205"/>
        <v>-247045.43971339311</v>
      </c>
      <c r="Z1788" s="193">
        <f t="shared" si="206"/>
        <v>-3333132.7192405988</v>
      </c>
    </row>
    <row r="1789" spans="14:26" x14ac:dyDescent="0.2">
      <c r="N1789" s="56">
        <v>1790</v>
      </c>
      <c r="O1789" s="191" t="str">
        <f t="shared" si="201"/>
        <v>NL200</v>
      </c>
      <c r="P1789" s="57">
        <f t="shared" si="202"/>
        <v>205.32128514056225</v>
      </c>
      <c r="Q1789" s="192">
        <f t="shared" si="207"/>
        <v>247250.76099853366</v>
      </c>
      <c r="R1789" s="149">
        <f t="shared" si="203"/>
        <v>3341137.2763782404</v>
      </c>
      <c r="S1789" s="187">
        <v>46683</v>
      </c>
      <c r="T1789" s="149"/>
      <c r="U1789" s="191"/>
      <c r="X1789" s="149">
        <f t="shared" si="204"/>
        <v>6138</v>
      </c>
      <c r="Y1789" s="57">
        <f t="shared" si="205"/>
        <v>-247250.76099853366</v>
      </c>
      <c r="Z1789" s="193">
        <f t="shared" si="206"/>
        <v>-3334999.2763782404</v>
      </c>
    </row>
    <row r="1790" spans="14:26" x14ac:dyDescent="0.2">
      <c r="N1790" s="56">
        <v>1791</v>
      </c>
      <c r="O1790" s="191" t="str">
        <f t="shared" si="201"/>
        <v>NL200</v>
      </c>
      <c r="P1790" s="57">
        <f t="shared" si="202"/>
        <v>205.32128514056225</v>
      </c>
      <c r="Q1790" s="192">
        <f t="shared" si="207"/>
        <v>247456.08228367422</v>
      </c>
      <c r="R1790" s="149">
        <f t="shared" si="203"/>
        <v>3343003.8335158816</v>
      </c>
      <c r="S1790" s="187">
        <v>46684</v>
      </c>
      <c r="T1790" s="149"/>
      <c r="U1790" s="191"/>
      <c r="X1790" s="149">
        <f t="shared" si="204"/>
        <v>6138</v>
      </c>
      <c r="Y1790" s="57">
        <f t="shared" si="205"/>
        <v>-247456.08228367422</v>
      </c>
      <c r="Z1790" s="193">
        <f t="shared" si="206"/>
        <v>-3336865.8335158816</v>
      </c>
    </row>
    <row r="1791" spans="14:26" x14ac:dyDescent="0.2">
      <c r="N1791" s="56">
        <v>1792</v>
      </c>
      <c r="O1791" s="191" t="str">
        <f t="shared" si="201"/>
        <v>NL200</v>
      </c>
      <c r="P1791" s="57">
        <f t="shared" si="202"/>
        <v>205.32128514056225</v>
      </c>
      <c r="Q1791" s="192">
        <f t="shared" si="207"/>
        <v>247661.40356881477</v>
      </c>
      <c r="R1791" s="149">
        <f t="shared" si="203"/>
        <v>3344870.3906535232</v>
      </c>
      <c r="S1791" s="187">
        <v>46685</v>
      </c>
      <c r="T1791" s="149"/>
      <c r="U1791" s="191"/>
      <c r="X1791" s="149">
        <f t="shared" si="204"/>
        <v>6138</v>
      </c>
      <c r="Y1791" s="57">
        <f t="shared" si="205"/>
        <v>-247661.40356881477</v>
      </c>
      <c r="Z1791" s="193">
        <f t="shared" si="206"/>
        <v>-3338732.3906535232</v>
      </c>
    </row>
    <row r="1792" spans="14:26" x14ac:dyDescent="0.2">
      <c r="N1792" s="56">
        <v>1793</v>
      </c>
      <c r="O1792" s="191" t="str">
        <f t="shared" ref="O1792:O1824" si="208">IF(N1792&lt;$K$3,$A$3,IF(AND(N1792&gt;$K$3,N1792&lt;$K$4),$A$4,IF(AND(N1792&gt;$K$4,N1792&lt;$K$5),$A$5,IF(AND(N1792&gt;$K$5,N1792&lt;$K$6),$A$6,IF(AND(N1792&gt;$K$6,N1792&lt;$K$7),$A$7,IF(AND(N1792&gt;$K$7,N1792&lt;$K$8),$A$8,IF(AND(N1792&gt;$K$8,N1792&lt;$K$9),$A$9)))))))</f>
        <v>NL200</v>
      </c>
      <c r="P1792" s="57">
        <f t="shared" si="202"/>
        <v>205.32128514056225</v>
      </c>
      <c r="Q1792" s="192">
        <f t="shared" si="207"/>
        <v>247866.72485395533</v>
      </c>
      <c r="R1792" s="149">
        <f t="shared" si="203"/>
        <v>3346736.9477911647</v>
      </c>
      <c r="S1792" s="187">
        <v>46686</v>
      </c>
      <c r="T1792" s="149"/>
      <c r="U1792" s="191"/>
      <c r="X1792" s="149">
        <f t="shared" si="204"/>
        <v>6138</v>
      </c>
      <c r="Y1792" s="57">
        <f t="shared" si="205"/>
        <v>-247866.72485395533</v>
      </c>
      <c r="Z1792" s="193">
        <f t="shared" si="206"/>
        <v>-3340598.9477911647</v>
      </c>
    </row>
    <row r="1793" spans="14:26" x14ac:dyDescent="0.2">
      <c r="N1793" s="56">
        <v>1794</v>
      </c>
      <c r="O1793" s="191" t="str">
        <f t="shared" si="208"/>
        <v>NL200</v>
      </c>
      <c r="P1793" s="57">
        <f t="shared" ref="P1793:P1824" si="209">VLOOKUP(O1793,$A$3:$L$9,12,0)</f>
        <v>205.32128514056225</v>
      </c>
      <c r="Q1793" s="192">
        <f t="shared" si="207"/>
        <v>248072.04613909588</v>
      </c>
      <c r="R1793" s="149">
        <f t="shared" si="203"/>
        <v>3348603.5049288063</v>
      </c>
      <c r="S1793" s="187">
        <v>46687</v>
      </c>
      <c r="T1793" s="149"/>
      <c r="U1793" s="191"/>
      <c r="X1793" s="149">
        <f t="shared" si="204"/>
        <v>6138</v>
      </c>
      <c r="Y1793" s="57">
        <f t="shared" si="205"/>
        <v>-248072.04613909588</v>
      </c>
      <c r="Z1793" s="193">
        <f t="shared" si="206"/>
        <v>-3342465.5049288063</v>
      </c>
    </row>
    <row r="1794" spans="14:26" x14ac:dyDescent="0.2">
      <c r="N1794" s="56">
        <v>1795</v>
      </c>
      <c r="O1794" s="191" t="str">
        <f t="shared" si="208"/>
        <v>NL200</v>
      </c>
      <c r="P1794" s="57">
        <f t="shared" si="209"/>
        <v>205.32128514056225</v>
      </c>
      <c r="Q1794" s="192">
        <f t="shared" si="207"/>
        <v>248277.36742423644</v>
      </c>
      <c r="R1794" s="149">
        <f t="shared" ref="R1794:R1824" si="210">$C$25*N1794</f>
        <v>3350470.0620664479</v>
      </c>
      <c r="S1794" s="187">
        <v>46688</v>
      </c>
      <c r="T1794" s="149"/>
      <c r="U1794" s="191"/>
      <c r="X1794" s="149">
        <f t="shared" si="204"/>
        <v>6138</v>
      </c>
      <c r="Y1794" s="57">
        <f t="shared" si="205"/>
        <v>-248277.36742423644</v>
      </c>
      <c r="Z1794" s="193">
        <f t="shared" si="206"/>
        <v>-3344332.0620664479</v>
      </c>
    </row>
    <row r="1795" spans="14:26" x14ac:dyDescent="0.2">
      <c r="N1795" s="56">
        <v>1796</v>
      </c>
      <c r="O1795" s="191" t="str">
        <f t="shared" si="208"/>
        <v>NL200</v>
      </c>
      <c r="P1795" s="57">
        <f t="shared" si="209"/>
        <v>205.32128514056225</v>
      </c>
      <c r="Q1795" s="192">
        <f t="shared" si="207"/>
        <v>248482.68870937699</v>
      </c>
      <c r="R1795" s="149">
        <f t="shared" si="210"/>
        <v>3352336.619204089</v>
      </c>
      <c r="S1795" s="187">
        <v>46689</v>
      </c>
      <c r="T1795" s="149"/>
      <c r="U1795" s="191"/>
      <c r="X1795" s="149">
        <f t="shared" si="204"/>
        <v>6138</v>
      </c>
      <c r="Y1795" s="57">
        <f t="shared" si="205"/>
        <v>-248482.68870937699</v>
      </c>
      <c r="Z1795" s="193">
        <f t="shared" si="206"/>
        <v>-3346198.619204089</v>
      </c>
    </row>
    <row r="1796" spans="14:26" x14ac:dyDescent="0.2">
      <c r="N1796" s="56">
        <v>1797</v>
      </c>
      <c r="O1796" s="191" t="str">
        <f t="shared" si="208"/>
        <v>NL200</v>
      </c>
      <c r="P1796" s="57">
        <f t="shared" si="209"/>
        <v>205.32128514056225</v>
      </c>
      <c r="Q1796" s="192">
        <f t="shared" si="207"/>
        <v>248688.00999451755</v>
      </c>
      <c r="R1796" s="149">
        <f t="shared" si="210"/>
        <v>3354203.1763417306</v>
      </c>
      <c r="S1796" s="187">
        <v>46690</v>
      </c>
      <c r="T1796" s="149"/>
      <c r="U1796" s="191"/>
      <c r="X1796" s="149">
        <f t="shared" si="204"/>
        <v>6138</v>
      </c>
      <c r="Y1796" s="57">
        <f t="shared" si="205"/>
        <v>-248688.00999451755</v>
      </c>
      <c r="Z1796" s="193">
        <f t="shared" si="206"/>
        <v>-3348065.1763417306</v>
      </c>
    </row>
    <row r="1797" spans="14:26" x14ac:dyDescent="0.2">
      <c r="N1797" s="56">
        <v>1798</v>
      </c>
      <c r="O1797" s="191" t="str">
        <f t="shared" si="208"/>
        <v>NL200</v>
      </c>
      <c r="P1797" s="57">
        <f t="shared" si="209"/>
        <v>205.32128514056225</v>
      </c>
      <c r="Q1797" s="192">
        <f t="shared" si="207"/>
        <v>248893.3312796581</v>
      </c>
      <c r="R1797" s="149">
        <f t="shared" si="210"/>
        <v>3356069.7334793722</v>
      </c>
      <c r="S1797" s="187">
        <v>46691</v>
      </c>
      <c r="T1797" s="149"/>
      <c r="U1797" s="191"/>
      <c r="X1797" s="149">
        <f t="shared" si="204"/>
        <v>6138</v>
      </c>
      <c r="Y1797" s="57">
        <f t="shared" si="205"/>
        <v>-248893.3312796581</v>
      </c>
      <c r="Z1797" s="193">
        <f t="shared" si="206"/>
        <v>-3349931.7334793722</v>
      </c>
    </row>
    <row r="1798" spans="14:26" x14ac:dyDescent="0.2">
      <c r="N1798" s="56">
        <v>1799</v>
      </c>
      <c r="O1798" s="191" t="str">
        <f t="shared" si="208"/>
        <v>NL200</v>
      </c>
      <c r="P1798" s="57">
        <f t="shared" si="209"/>
        <v>205.32128514056225</v>
      </c>
      <c r="Q1798" s="192">
        <f t="shared" si="207"/>
        <v>249098.65256479866</v>
      </c>
      <c r="R1798" s="149">
        <f t="shared" si="210"/>
        <v>3357936.2906170138</v>
      </c>
      <c r="S1798" s="187">
        <v>46692</v>
      </c>
      <c r="T1798" s="149"/>
      <c r="U1798" s="191"/>
      <c r="X1798" s="149">
        <f t="shared" si="204"/>
        <v>6138</v>
      </c>
      <c r="Y1798" s="57">
        <f t="shared" si="205"/>
        <v>-249098.65256479866</v>
      </c>
      <c r="Z1798" s="193">
        <f t="shared" si="206"/>
        <v>-3351798.2906170138</v>
      </c>
    </row>
    <row r="1799" spans="14:26" x14ac:dyDescent="0.2">
      <c r="N1799" s="56">
        <v>1800</v>
      </c>
      <c r="O1799" s="191" t="str">
        <f t="shared" si="208"/>
        <v>NL200</v>
      </c>
      <c r="P1799" s="57">
        <f t="shared" si="209"/>
        <v>205.32128514056225</v>
      </c>
      <c r="Q1799" s="192">
        <f t="shared" si="207"/>
        <v>249303.97384993921</v>
      </c>
      <c r="R1799" s="149">
        <f t="shared" si="210"/>
        <v>3359802.8477546549</v>
      </c>
      <c r="S1799" s="187">
        <v>46693</v>
      </c>
      <c r="T1799" s="149"/>
      <c r="U1799" s="191"/>
      <c r="X1799" s="149">
        <f t="shared" si="204"/>
        <v>6138</v>
      </c>
      <c r="Y1799" s="57">
        <f t="shared" si="205"/>
        <v>-249303.97384993921</v>
      </c>
      <c r="Z1799" s="193">
        <f t="shared" si="206"/>
        <v>-3353664.8477546549</v>
      </c>
    </row>
    <row r="1800" spans="14:26" x14ac:dyDescent="0.2">
      <c r="N1800" s="56">
        <v>1801</v>
      </c>
      <c r="O1800" s="191" t="str">
        <f t="shared" si="208"/>
        <v>NL200</v>
      </c>
      <c r="P1800" s="57">
        <f t="shared" si="209"/>
        <v>205.32128514056225</v>
      </c>
      <c r="Q1800" s="192">
        <f t="shared" si="207"/>
        <v>249509.29513507977</v>
      </c>
      <c r="R1800" s="149">
        <f t="shared" si="210"/>
        <v>3361669.4048922965</v>
      </c>
      <c r="S1800" s="187">
        <v>46694</v>
      </c>
      <c r="T1800" s="149"/>
      <c r="U1800" s="191"/>
      <c r="X1800" s="149">
        <f t="shared" si="204"/>
        <v>6138</v>
      </c>
      <c r="Y1800" s="57">
        <f t="shared" si="205"/>
        <v>-249509.29513507977</v>
      </c>
      <c r="Z1800" s="193">
        <f t="shared" si="206"/>
        <v>-3355531.4048922965</v>
      </c>
    </row>
    <row r="1801" spans="14:26" x14ac:dyDescent="0.2">
      <c r="N1801" s="56">
        <v>1802</v>
      </c>
      <c r="O1801" s="191" t="str">
        <f t="shared" si="208"/>
        <v>NL200</v>
      </c>
      <c r="P1801" s="57">
        <f t="shared" si="209"/>
        <v>205.32128514056225</v>
      </c>
      <c r="Q1801" s="192">
        <f t="shared" si="207"/>
        <v>249714.61642022032</v>
      </c>
      <c r="R1801" s="149">
        <f t="shared" si="210"/>
        <v>3363535.9620299381</v>
      </c>
      <c r="S1801" s="187">
        <v>46695</v>
      </c>
      <c r="T1801" s="149"/>
      <c r="U1801" s="191"/>
      <c r="X1801" s="149">
        <f t="shared" si="204"/>
        <v>6138</v>
      </c>
      <c r="Y1801" s="57">
        <f t="shared" si="205"/>
        <v>-249714.61642022032</v>
      </c>
      <c r="Z1801" s="193">
        <f t="shared" si="206"/>
        <v>-3357397.9620299381</v>
      </c>
    </row>
    <row r="1802" spans="14:26" x14ac:dyDescent="0.2">
      <c r="N1802" s="56">
        <v>1803</v>
      </c>
      <c r="O1802" s="191" t="str">
        <f t="shared" si="208"/>
        <v>NL200</v>
      </c>
      <c r="P1802" s="57">
        <f t="shared" si="209"/>
        <v>205.32128514056225</v>
      </c>
      <c r="Q1802" s="192">
        <f t="shared" si="207"/>
        <v>249919.93770536088</v>
      </c>
      <c r="R1802" s="149">
        <f t="shared" si="210"/>
        <v>3365402.5191675797</v>
      </c>
      <c r="S1802" s="187">
        <v>46696</v>
      </c>
      <c r="T1802" s="149"/>
      <c r="U1802" s="191"/>
      <c r="X1802" s="149">
        <f t="shared" si="204"/>
        <v>6138</v>
      </c>
      <c r="Y1802" s="57">
        <f t="shared" si="205"/>
        <v>-249919.93770536088</v>
      </c>
      <c r="Z1802" s="193">
        <f t="shared" si="206"/>
        <v>-3359264.5191675797</v>
      </c>
    </row>
    <row r="1803" spans="14:26" x14ac:dyDescent="0.2">
      <c r="N1803" s="56">
        <v>1804</v>
      </c>
      <c r="O1803" s="191" t="str">
        <f t="shared" si="208"/>
        <v>NL200</v>
      </c>
      <c r="P1803" s="57">
        <f t="shared" si="209"/>
        <v>205.32128514056225</v>
      </c>
      <c r="Q1803" s="192">
        <f t="shared" si="207"/>
        <v>250125.25899050143</v>
      </c>
      <c r="R1803" s="149">
        <f t="shared" si="210"/>
        <v>3367269.0763052208</v>
      </c>
      <c r="S1803" s="187">
        <v>46697</v>
      </c>
      <c r="T1803" s="149"/>
      <c r="U1803" s="191"/>
      <c r="X1803" s="149">
        <f t="shared" ref="X1803:X1824" si="211">X1802+W1803</f>
        <v>6138</v>
      </c>
      <c r="Y1803" s="57">
        <f t="shared" ref="Y1803:Y1824" si="212">V1803-Q1803</f>
        <v>-250125.25899050143</v>
      </c>
      <c r="Z1803" s="193">
        <f t="shared" ref="Z1803:Z1824" si="213">X1803-R1803</f>
        <v>-3361131.0763052208</v>
      </c>
    </row>
    <row r="1804" spans="14:26" x14ac:dyDescent="0.2">
      <c r="N1804" s="56">
        <v>1805</v>
      </c>
      <c r="O1804" s="191" t="str">
        <f t="shared" si="208"/>
        <v>NL200</v>
      </c>
      <c r="P1804" s="57">
        <f t="shared" si="209"/>
        <v>205.32128514056225</v>
      </c>
      <c r="Q1804" s="192">
        <f t="shared" si="207"/>
        <v>250330.58027564199</v>
      </c>
      <c r="R1804" s="149">
        <f t="shared" si="210"/>
        <v>3369135.6334428624</v>
      </c>
      <c r="S1804" s="187">
        <v>46698</v>
      </c>
      <c r="T1804" s="149"/>
      <c r="U1804" s="191"/>
      <c r="X1804" s="149">
        <f t="shared" si="211"/>
        <v>6138</v>
      </c>
      <c r="Y1804" s="57">
        <f t="shared" si="212"/>
        <v>-250330.58027564199</v>
      </c>
      <c r="Z1804" s="193">
        <f t="shared" si="213"/>
        <v>-3362997.6334428624</v>
      </c>
    </row>
    <row r="1805" spans="14:26" x14ac:dyDescent="0.2">
      <c r="N1805" s="56">
        <v>1806</v>
      </c>
      <c r="O1805" s="191" t="str">
        <f t="shared" si="208"/>
        <v>NL200</v>
      </c>
      <c r="P1805" s="57">
        <f t="shared" si="209"/>
        <v>205.32128514056225</v>
      </c>
      <c r="Q1805" s="192">
        <f t="shared" si="207"/>
        <v>250535.90156078254</v>
      </c>
      <c r="R1805" s="149">
        <f t="shared" si="210"/>
        <v>3371002.190580504</v>
      </c>
      <c r="S1805" s="187">
        <v>46699</v>
      </c>
      <c r="T1805" s="149"/>
      <c r="U1805" s="191"/>
      <c r="X1805" s="149">
        <f t="shared" si="211"/>
        <v>6138</v>
      </c>
      <c r="Y1805" s="57">
        <f t="shared" si="212"/>
        <v>-250535.90156078254</v>
      </c>
      <c r="Z1805" s="193">
        <f t="shared" si="213"/>
        <v>-3364864.190580504</v>
      </c>
    </row>
    <row r="1806" spans="14:26" x14ac:dyDescent="0.2">
      <c r="N1806" s="56">
        <v>1807</v>
      </c>
      <c r="O1806" s="191" t="str">
        <f t="shared" si="208"/>
        <v>NL200</v>
      </c>
      <c r="P1806" s="57">
        <f t="shared" si="209"/>
        <v>205.32128514056225</v>
      </c>
      <c r="Q1806" s="192">
        <f t="shared" si="207"/>
        <v>250741.2228459231</v>
      </c>
      <c r="R1806" s="149">
        <f t="shared" si="210"/>
        <v>3372868.7477181456</v>
      </c>
      <c r="S1806" s="187">
        <v>46700</v>
      </c>
      <c r="T1806" s="149"/>
      <c r="U1806" s="191"/>
      <c r="X1806" s="149">
        <f t="shared" si="211"/>
        <v>6138</v>
      </c>
      <c r="Y1806" s="57">
        <f t="shared" si="212"/>
        <v>-250741.2228459231</v>
      </c>
      <c r="Z1806" s="193">
        <f t="shared" si="213"/>
        <v>-3366730.7477181456</v>
      </c>
    </row>
    <row r="1807" spans="14:26" x14ac:dyDescent="0.2">
      <c r="N1807" s="56">
        <v>1808</v>
      </c>
      <c r="O1807" s="191" t="str">
        <f t="shared" si="208"/>
        <v>NL200</v>
      </c>
      <c r="P1807" s="57">
        <f t="shared" si="209"/>
        <v>205.32128514056225</v>
      </c>
      <c r="Q1807" s="192">
        <f t="shared" si="207"/>
        <v>250946.54413106365</v>
      </c>
      <c r="R1807" s="149">
        <f t="shared" si="210"/>
        <v>3374735.3048557867</v>
      </c>
      <c r="S1807" s="187">
        <v>46701</v>
      </c>
      <c r="T1807" s="149"/>
      <c r="U1807" s="191"/>
      <c r="X1807" s="149">
        <f t="shared" si="211"/>
        <v>6138</v>
      </c>
      <c r="Y1807" s="57">
        <f t="shared" si="212"/>
        <v>-250946.54413106365</v>
      </c>
      <c r="Z1807" s="193">
        <f t="shared" si="213"/>
        <v>-3368597.3048557867</v>
      </c>
    </row>
    <row r="1808" spans="14:26" x14ac:dyDescent="0.2">
      <c r="N1808" s="56">
        <v>1809</v>
      </c>
      <c r="O1808" s="191" t="str">
        <f t="shared" si="208"/>
        <v>NL200</v>
      </c>
      <c r="P1808" s="57">
        <f t="shared" si="209"/>
        <v>205.32128514056225</v>
      </c>
      <c r="Q1808" s="192">
        <f t="shared" si="207"/>
        <v>251151.86541620421</v>
      </c>
      <c r="R1808" s="149">
        <f t="shared" si="210"/>
        <v>3376601.8619934283</v>
      </c>
      <c r="S1808" s="187">
        <v>46702</v>
      </c>
      <c r="T1808" s="149"/>
      <c r="U1808" s="191"/>
      <c r="X1808" s="149">
        <f t="shared" si="211"/>
        <v>6138</v>
      </c>
      <c r="Y1808" s="57">
        <f t="shared" si="212"/>
        <v>-251151.86541620421</v>
      </c>
      <c r="Z1808" s="193">
        <f t="shared" si="213"/>
        <v>-3370463.8619934283</v>
      </c>
    </row>
    <row r="1809" spans="14:26" x14ac:dyDescent="0.2">
      <c r="N1809" s="56">
        <v>1810</v>
      </c>
      <c r="O1809" s="191" t="str">
        <f t="shared" si="208"/>
        <v>NL200</v>
      </c>
      <c r="P1809" s="57">
        <f t="shared" si="209"/>
        <v>205.32128514056225</v>
      </c>
      <c r="Q1809" s="192">
        <f t="shared" si="207"/>
        <v>251357.18670134476</v>
      </c>
      <c r="R1809" s="149">
        <f t="shared" si="210"/>
        <v>3378468.4191310699</v>
      </c>
      <c r="S1809" s="187">
        <v>46703</v>
      </c>
      <c r="T1809" s="149"/>
      <c r="U1809" s="191"/>
      <c r="X1809" s="149">
        <f t="shared" si="211"/>
        <v>6138</v>
      </c>
      <c r="Y1809" s="57">
        <f t="shared" si="212"/>
        <v>-251357.18670134476</v>
      </c>
      <c r="Z1809" s="193">
        <f t="shared" si="213"/>
        <v>-3372330.4191310699</v>
      </c>
    </row>
    <row r="1810" spans="14:26" x14ac:dyDescent="0.2">
      <c r="N1810" s="56">
        <v>1811</v>
      </c>
      <c r="O1810" s="191" t="str">
        <f t="shared" si="208"/>
        <v>NL200</v>
      </c>
      <c r="P1810" s="57">
        <f t="shared" si="209"/>
        <v>205.32128514056225</v>
      </c>
      <c r="Q1810" s="192">
        <f t="shared" si="207"/>
        <v>251562.50798648532</v>
      </c>
      <c r="R1810" s="149">
        <f t="shared" si="210"/>
        <v>3380334.9762687115</v>
      </c>
      <c r="S1810" s="187">
        <v>46704</v>
      </c>
      <c r="T1810" s="149"/>
      <c r="U1810" s="191"/>
      <c r="X1810" s="149">
        <f t="shared" si="211"/>
        <v>6138</v>
      </c>
      <c r="Y1810" s="57">
        <f t="shared" si="212"/>
        <v>-251562.50798648532</v>
      </c>
      <c r="Z1810" s="193">
        <f t="shared" si="213"/>
        <v>-3374196.9762687115</v>
      </c>
    </row>
    <row r="1811" spans="14:26" x14ac:dyDescent="0.2">
      <c r="N1811" s="56">
        <v>1812</v>
      </c>
      <c r="O1811" s="191" t="str">
        <f t="shared" si="208"/>
        <v>NL200</v>
      </c>
      <c r="P1811" s="57">
        <f t="shared" si="209"/>
        <v>205.32128514056225</v>
      </c>
      <c r="Q1811" s="192">
        <f t="shared" ref="Q1811:Q1824" si="214">Q1810+P1811</f>
        <v>251767.82927162587</v>
      </c>
      <c r="R1811" s="149">
        <f t="shared" si="210"/>
        <v>3382201.5334063526</v>
      </c>
      <c r="S1811" s="187">
        <v>46705</v>
      </c>
      <c r="T1811" s="149"/>
      <c r="U1811" s="191"/>
      <c r="X1811" s="149">
        <f t="shared" si="211"/>
        <v>6138</v>
      </c>
      <c r="Y1811" s="57">
        <f t="shared" si="212"/>
        <v>-251767.82927162587</v>
      </c>
      <c r="Z1811" s="193">
        <f t="shared" si="213"/>
        <v>-3376063.5334063526</v>
      </c>
    </row>
    <row r="1812" spans="14:26" x14ac:dyDescent="0.2">
      <c r="N1812" s="56">
        <v>1813</v>
      </c>
      <c r="O1812" s="191" t="str">
        <f t="shared" si="208"/>
        <v>NL200</v>
      </c>
      <c r="P1812" s="57">
        <f t="shared" si="209"/>
        <v>205.32128514056225</v>
      </c>
      <c r="Q1812" s="192">
        <f t="shared" si="214"/>
        <v>251973.15055676643</v>
      </c>
      <c r="R1812" s="149">
        <f t="shared" si="210"/>
        <v>3384068.0905439942</v>
      </c>
      <c r="S1812" s="187">
        <v>46706</v>
      </c>
      <c r="T1812" s="149"/>
      <c r="U1812" s="191"/>
      <c r="X1812" s="149">
        <f t="shared" si="211"/>
        <v>6138</v>
      </c>
      <c r="Y1812" s="57">
        <f t="shared" si="212"/>
        <v>-251973.15055676643</v>
      </c>
      <c r="Z1812" s="193">
        <f t="shared" si="213"/>
        <v>-3377930.0905439942</v>
      </c>
    </row>
    <row r="1813" spans="14:26" x14ac:dyDescent="0.2">
      <c r="N1813" s="56">
        <v>1814</v>
      </c>
      <c r="O1813" s="191" t="str">
        <f t="shared" si="208"/>
        <v>NL200</v>
      </c>
      <c r="P1813" s="57">
        <f t="shared" si="209"/>
        <v>205.32128514056225</v>
      </c>
      <c r="Q1813" s="192">
        <f t="shared" si="214"/>
        <v>252178.47184190698</v>
      </c>
      <c r="R1813" s="149">
        <f t="shared" si="210"/>
        <v>3385934.6476816358</v>
      </c>
      <c r="S1813" s="187">
        <v>46707</v>
      </c>
      <c r="T1813" s="149"/>
      <c r="U1813" s="191"/>
      <c r="X1813" s="149">
        <f t="shared" si="211"/>
        <v>6138</v>
      </c>
      <c r="Y1813" s="57">
        <f t="shared" si="212"/>
        <v>-252178.47184190698</v>
      </c>
      <c r="Z1813" s="193">
        <f t="shared" si="213"/>
        <v>-3379796.6476816358</v>
      </c>
    </row>
    <row r="1814" spans="14:26" x14ac:dyDescent="0.2">
      <c r="N1814" s="56">
        <v>1815</v>
      </c>
      <c r="O1814" s="191" t="str">
        <f t="shared" si="208"/>
        <v>NL200</v>
      </c>
      <c r="P1814" s="57">
        <f t="shared" si="209"/>
        <v>205.32128514056225</v>
      </c>
      <c r="Q1814" s="192">
        <f t="shared" si="214"/>
        <v>252383.79312704754</v>
      </c>
      <c r="R1814" s="149">
        <f t="shared" si="210"/>
        <v>3387801.2048192774</v>
      </c>
      <c r="S1814" s="187">
        <v>46708</v>
      </c>
      <c r="T1814" s="149"/>
      <c r="U1814" s="191"/>
      <c r="X1814" s="149">
        <f t="shared" si="211"/>
        <v>6138</v>
      </c>
      <c r="Y1814" s="57">
        <f t="shared" si="212"/>
        <v>-252383.79312704754</v>
      </c>
      <c r="Z1814" s="193">
        <f t="shared" si="213"/>
        <v>-3381663.2048192774</v>
      </c>
    </row>
    <row r="1815" spans="14:26" x14ac:dyDescent="0.2">
      <c r="N1815" s="56">
        <v>1816</v>
      </c>
      <c r="O1815" s="191" t="str">
        <f t="shared" si="208"/>
        <v>NL200</v>
      </c>
      <c r="P1815" s="57">
        <f t="shared" si="209"/>
        <v>205.32128514056225</v>
      </c>
      <c r="Q1815" s="192">
        <f t="shared" si="214"/>
        <v>252589.11441218809</v>
      </c>
      <c r="R1815" s="149">
        <f t="shared" si="210"/>
        <v>3389667.7619569185</v>
      </c>
      <c r="S1815" s="187">
        <v>46709</v>
      </c>
      <c r="T1815" s="149"/>
      <c r="U1815" s="191"/>
      <c r="X1815" s="149">
        <f t="shared" si="211"/>
        <v>6138</v>
      </c>
      <c r="Y1815" s="57">
        <f t="shared" si="212"/>
        <v>-252589.11441218809</v>
      </c>
      <c r="Z1815" s="193">
        <f t="shared" si="213"/>
        <v>-3383529.7619569185</v>
      </c>
    </row>
    <row r="1816" spans="14:26" x14ac:dyDescent="0.2">
      <c r="N1816" s="56">
        <v>1817</v>
      </c>
      <c r="O1816" s="191" t="str">
        <f t="shared" si="208"/>
        <v>NL200</v>
      </c>
      <c r="P1816" s="57">
        <f t="shared" si="209"/>
        <v>205.32128514056225</v>
      </c>
      <c r="Q1816" s="192">
        <f t="shared" si="214"/>
        <v>252794.43569732865</v>
      </c>
      <c r="R1816" s="149">
        <f t="shared" si="210"/>
        <v>3391534.3190945601</v>
      </c>
      <c r="S1816" s="187">
        <v>46710</v>
      </c>
      <c r="T1816" s="149"/>
      <c r="U1816" s="191"/>
      <c r="X1816" s="149">
        <f t="shared" si="211"/>
        <v>6138</v>
      </c>
      <c r="Y1816" s="57">
        <f t="shared" si="212"/>
        <v>-252794.43569732865</v>
      </c>
      <c r="Z1816" s="193">
        <f t="shared" si="213"/>
        <v>-3385396.3190945601</v>
      </c>
    </row>
    <row r="1817" spans="14:26" x14ac:dyDescent="0.2">
      <c r="N1817" s="56">
        <v>1818</v>
      </c>
      <c r="O1817" s="191" t="str">
        <f t="shared" si="208"/>
        <v>NL200</v>
      </c>
      <c r="P1817" s="57">
        <f t="shared" si="209"/>
        <v>205.32128514056225</v>
      </c>
      <c r="Q1817" s="192">
        <f t="shared" si="214"/>
        <v>252999.7569824692</v>
      </c>
      <c r="R1817" s="149">
        <f t="shared" si="210"/>
        <v>3393400.8762322017</v>
      </c>
      <c r="S1817" s="187">
        <v>46711</v>
      </c>
      <c r="T1817" s="149"/>
      <c r="U1817" s="191"/>
      <c r="X1817" s="149">
        <f t="shared" si="211"/>
        <v>6138</v>
      </c>
      <c r="Y1817" s="57">
        <f t="shared" si="212"/>
        <v>-252999.7569824692</v>
      </c>
      <c r="Z1817" s="193">
        <f t="shared" si="213"/>
        <v>-3387262.8762322017</v>
      </c>
    </row>
    <row r="1818" spans="14:26" x14ac:dyDescent="0.2">
      <c r="N1818" s="56">
        <v>1819</v>
      </c>
      <c r="O1818" s="191" t="str">
        <f t="shared" si="208"/>
        <v>NL200</v>
      </c>
      <c r="P1818" s="57">
        <f t="shared" si="209"/>
        <v>205.32128514056225</v>
      </c>
      <c r="Q1818" s="192">
        <f t="shared" si="214"/>
        <v>253205.07826760976</v>
      </c>
      <c r="R1818" s="149">
        <f t="shared" si="210"/>
        <v>3395267.4333698433</v>
      </c>
      <c r="S1818" s="187">
        <v>46712</v>
      </c>
      <c r="T1818" s="149"/>
      <c r="U1818" s="191"/>
      <c r="X1818" s="149">
        <f t="shared" si="211"/>
        <v>6138</v>
      </c>
      <c r="Y1818" s="57">
        <f t="shared" si="212"/>
        <v>-253205.07826760976</v>
      </c>
      <c r="Z1818" s="193">
        <f t="shared" si="213"/>
        <v>-3389129.4333698433</v>
      </c>
    </row>
    <row r="1819" spans="14:26" x14ac:dyDescent="0.2">
      <c r="N1819" s="56">
        <v>1820</v>
      </c>
      <c r="O1819" s="191" t="str">
        <f t="shared" si="208"/>
        <v>NL200</v>
      </c>
      <c r="P1819" s="57">
        <f t="shared" si="209"/>
        <v>205.32128514056225</v>
      </c>
      <c r="Q1819" s="192">
        <f t="shared" si="214"/>
        <v>253410.39955275031</v>
      </c>
      <c r="R1819" s="149">
        <f t="shared" si="210"/>
        <v>3397133.9905074844</v>
      </c>
      <c r="S1819" s="187">
        <v>46713</v>
      </c>
      <c r="T1819" s="149"/>
      <c r="U1819" s="191"/>
      <c r="X1819" s="149">
        <f t="shared" si="211"/>
        <v>6138</v>
      </c>
      <c r="Y1819" s="57">
        <f t="shared" si="212"/>
        <v>-253410.39955275031</v>
      </c>
      <c r="Z1819" s="193">
        <f t="shared" si="213"/>
        <v>-3390995.9905074844</v>
      </c>
    </row>
    <row r="1820" spans="14:26" x14ac:dyDescent="0.2">
      <c r="N1820" s="56">
        <v>1821</v>
      </c>
      <c r="O1820" s="191" t="str">
        <f t="shared" si="208"/>
        <v>NL200</v>
      </c>
      <c r="P1820" s="57">
        <f t="shared" si="209"/>
        <v>205.32128514056225</v>
      </c>
      <c r="Q1820" s="192">
        <f t="shared" si="214"/>
        <v>253615.72083789087</v>
      </c>
      <c r="R1820" s="149">
        <f t="shared" si="210"/>
        <v>3399000.547645126</v>
      </c>
      <c r="S1820" s="187">
        <v>46714</v>
      </c>
      <c r="T1820" s="149"/>
      <c r="U1820" s="191"/>
      <c r="X1820" s="149">
        <f t="shared" si="211"/>
        <v>6138</v>
      </c>
      <c r="Y1820" s="57">
        <f t="shared" si="212"/>
        <v>-253615.72083789087</v>
      </c>
      <c r="Z1820" s="193">
        <f t="shared" si="213"/>
        <v>-3392862.547645126</v>
      </c>
    </row>
    <row r="1821" spans="14:26" x14ac:dyDescent="0.2">
      <c r="N1821" s="56">
        <v>1822</v>
      </c>
      <c r="O1821" s="191" t="str">
        <f t="shared" si="208"/>
        <v>NL200</v>
      </c>
      <c r="P1821" s="57">
        <f t="shared" si="209"/>
        <v>205.32128514056225</v>
      </c>
      <c r="Q1821" s="192">
        <f t="shared" si="214"/>
        <v>253821.04212303142</v>
      </c>
      <c r="R1821" s="149">
        <f t="shared" si="210"/>
        <v>3400867.1047827676</v>
      </c>
      <c r="S1821" s="187">
        <v>46715</v>
      </c>
      <c r="T1821" s="149"/>
      <c r="U1821" s="191"/>
      <c r="X1821" s="149">
        <f t="shared" si="211"/>
        <v>6138</v>
      </c>
      <c r="Y1821" s="57">
        <f t="shared" si="212"/>
        <v>-253821.04212303142</v>
      </c>
      <c r="Z1821" s="193">
        <f t="shared" si="213"/>
        <v>-3394729.1047827676</v>
      </c>
    </row>
    <row r="1822" spans="14:26" x14ac:dyDescent="0.2">
      <c r="N1822" s="56">
        <v>1823</v>
      </c>
      <c r="O1822" s="191" t="str">
        <f t="shared" si="208"/>
        <v>NL200</v>
      </c>
      <c r="P1822" s="57">
        <f t="shared" si="209"/>
        <v>205.32128514056225</v>
      </c>
      <c r="Q1822" s="192">
        <f t="shared" si="214"/>
        <v>254026.36340817198</v>
      </c>
      <c r="R1822" s="149">
        <f t="shared" si="210"/>
        <v>3402733.6619204092</v>
      </c>
      <c r="S1822" s="187">
        <v>46716</v>
      </c>
      <c r="T1822" s="149"/>
      <c r="U1822" s="191"/>
      <c r="X1822" s="149">
        <f t="shared" si="211"/>
        <v>6138</v>
      </c>
      <c r="Y1822" s="57">
        <f t="shared" si="212"/>
        <v>-254026.36340817198</v>
      </c>
      <c r="Z1822" s="193">
        <f t="shared" si="213"/>
        <v>-3396595.6619204092</v>
      </c>
    </row>
    <row r="1823" spans="14:26" x14ac:dyDescent="0.2">
      <c r="N1823" s="56">
        <v>1824</v>
      </c>
      <c r="O1823" s="191" t="str">
        <f t="shared" si="208"/>
        <v>NL200</v>
      </c>
      <c r="P1823" s="57">
        <f t="shared" si="209"/>
        <v>205.32128514056225</v>
      </c>
      <c r="Q1823" s="192">
        <f t="shared" si="214"/>
        <v>254231.68469331253</v>
      </c>
      <c r="R1823" s="149">
        <f t="shared" si="210"/>
        <v>3404600.2190580503</v>
      </c>
      <c r="S1823" s="187">
        <v>46717</v>
      </c>
      <c r="T1823" s="149"/>
      <c r="U1823" s="191"/>
      <c r="X1823" s="149">
        <f t="shared" si="211"/>
        <v>6138</v>
      </c>
      <c r="Y1823" s="57">
        <f t="shared" si="212"/>
        <v>-254231.68469331253</v>
      </c>
      <c r="Z1823" s="193">
        <f t="shared" si="213"/>
        <v>-3398462.2190580503</v>
      </c>
    </row>
    <row r="1824" spans="14:26" x14ac:dyDescent="0.2">
      <c r="N1824" s="56">
        <v>1825</v>
      </c>
      <c r="O1824" s="191" t="str">
        <f t="shared" si="208"/>
        <v>NL200</v>
      </c>
      <c r="P1824" s="57">
        <f t="shared" si="209"/>
        <v>205.32128514056225</v>
      </c>
      <c r="Q1824" s="192">
        <f t="shared" si="214"/>
        <v>254437.00597845309</v>
      </c>
      <c r="R1824" s="149">
        <f t="shared" si="210"/>
        <v>3406466.7761956919</v>
      </c>
      <c r="S1824" s="187">
        <v>46718</v>
      </c>
      <c r="T1824" s="149"/>
      <c r="U1824" s="191"/>
      <c r="X1824" s="149">
        <f t="shared" si="211"/>
        <v>6138</v>
      </c>
      <c r="Y1824" s="57">
        <f t="shared" si="212"/>
        <v>-254437.00597845309</v>
      </c>
      <c r="Z1824" s="193">
        <f t="shared" si="213"/>
        <v>-3400328.7761956919</v>
      </c>
    </row>
  </sheetData>
  <mergeCells count="4">
    <mergeCell ref="A1:L1"/>
    <mergeCell ref="A12:K12"/>
    <mergeCell ref="F2:G2"/>
    <mergeCell ref="C10:D10"/>
  </mergeCells>
  <hyperlinks>
    <hyperlink ref="G25" r:id="rId1" xr:uid="{974B726E-5493-450D-9826-861EBF47C657}"/>
  </hyperlinks>
  <pageMargins left="0.7" right="0.7" top="0.75" bottom="0.75" header="0.3" footer="0.3"/>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1E1C48-F905-4C1C-A39A-40CF74215682}">
  <sheetPr codeName="Munka4">
    <tabColor rgb="FFFFFF00"/>
    <pageSetUpPr fitToPage="1"/>
  </sheetPr>
  <dimension ref="A1:N189"/>
  <sheetViews>
    <sheetView showGridLines="0" zoomScaleNormal="100" zoomScaleSheetLayoutView="85" workbookViewId="0">
      <pane ySplit="1" topLeftCell="A2" activePane="bottomLeft" state="frozenSplit"/>
      <selection pane="bottomLeft" activeCell="F17" sqref="F17"/>
    </sheetView>
  </sheetViews>
  <sheetFormatPr defaultColWidth="11.42578125" defaultRowHeight="12.75" x14ac:dyDescent="0.2"/>
  <cols>
    <col min="1" max="1" width="6.5703125" style="28" bestFit="1" customWidth="1"/>
    <col min="2" max="2" width="12.7109375" style="29" bestFit="1" customWidth="1"/>
    <col min="3" max="3" width="13.7109375" style="29" bestFit="1" customWidth="1"/>
    <col min="4" max="4" width="40.140625" style="12" customWidth="1"/>
    <col min="5" max="5" width="15.85546875" style="30" bestFit="1" customWidth="1"/>
    <col min="6" max="6" width="15.85546875" style="30" customWidth="1"/>
    <col min="7" max="7" width="25.7109375" style="37" bestFit="1" customWidth="1"/>
    <col min="8" max="8" width="13.7109375" style="29" customWidth="1"/>
    <col min="9" max="9" width="8.5703125" style="32" bestFit="1" customWidth="1"/>
    <col min="10" max="10" width="11.140625" style="32" bestFit="1" customWidth="1"/>
    <col min="11" max="11" width="62.140625" style="33" customWidth="1"/>
    <col min="12" max="12" width="12.42578125" style="13" customWidth="1"/>
    <col min="13" max="13" width="3.5703125" style="35" customWidth="1"/>
    <col min="14" max="14" width="15.5703125" style="34" customWidth="1"/>
    <col min="15" max="15" width="3.5703125" style="34" customWidth="1"/>
    <col min="16" max="16" width="21.42578125" style="34" customWidth="1"/>
    <col min="17" max="17" width="3.5703125" style="34" customWidth="1"/>
    <col min="18" max="18" width="26.42578125" style="34" customWidth="1"/>
    <col min="19" max="19" width="3.5703125" style="34" customWidth="1"/>
    <col min="20" max="20" width="25.85546875" style="34" customWidth="1"/>
    <col min="21" max="21" width="3.5703125" style="34" customWidth="1"/>
    <col min="22" max="22" width="18.42578125" style="34" bestFit="1" customWidth="1"/>
    <col min="23" max="16384" width="11.42578125" style="34"/>
  </cols>
  <sheetData>
    <row r="1" spans="1:14" s="11" customFormat="1" ht="24.75" customHeight="1" x14ac:dyDescent="0.2">
      <c r="A1" s="6" t="s">
        <v>21</v>
      </c>
      <c r="B1" s="7" t="s">
        <v>22</v>
      </c>
      <c r="C1" s="7" t="s">
        <v>23</v>
      </c>
      <c r="D1" s="7" t="s">
        <v>24</v>
      </c>
      <c r="E1" s="55" t="s">
        <v>42</v>
      </c>
      <c r="F1" s="55" t="s">
        <v>46</v>
      </c>
      <c r="G1" s="55" t="s">
        <v>25</v>
      </c>
      <c r="H1" s="7" t="s">
        <v>34</v>
      </c>
      <c r="I1" s="36" t="s">
        <v>35</v>
      </c>
      <c r="J1" s="8" t="s">
        <v>26</v>
      </c>
      <c r="K1" s="7" t="s">
        <v>27</v>
      </c>
      <c r="L1" s="9"/>
      <c r="M1" s="10"/>
      <c r="N1" s="10"/>
    </row>
    <row r="2" spans="1:14" s="12" customFormat="1" x14ac:dyDescent="0.2">
      <c r="A2" s="39">
        <v>1</v>
      </c>
      <c r="B2" s="37">
        <v>44887</v>
      </c>
      <c r="C2" s="37" t="s">
        <v>37</v>
      </c>
      <c r="D2" s="37" t="s">
        <v>39</v>
      </c>
      <c r="E2" s="40" t="s">
        <v>43</v>
      </c>
      <c r="F2" s="46">
        <v>0</v>
      </c>
      <c r="G2" s="37">
        <v>44926</v>
      </c>
      <c r="H2" s="41"/>
      <c r="I2" s="38" t="str">
        <f t="shared" ref="I2:I6" si="0">IF(H2="","-",G2-H2)</f>
        <v>-</v>
      </c>
      <c r="J2" s="42" t="s">
        <v>29</v>
      </c>
      <c r="K2" s="37"/>
    </row>
    <row r="3" spans="1:14" s="12" customFormat="1" x14ac:dyDescent="0.2">
      <c r="A3" s="39">
        <v>2</v>
      </c>
      <c r="B3" s="37">
        <v>44887</v>
      </c>
      <c r="C3" s="37" t="s">
        <v>37</v>
      </c>
      <c r="D3" s="37" t="s">
        <v>40</v>
      </c>
      <c r="E3" s="40" t="s">
        <v>44</v>
      </c>
      <c r="F3" s="46">
        <v>0</v>
      </c>
      <c r="G3" s="37">
        <v>44926</v>
      </c>
      <c r="H3" s="37"/>
      <c r="I3" s="38" t="str">
        <f t="shared" si="0"/>
        <v>-</v>
      </c>
      <c r="J3" s="42" t="s">
        <v>29</v>
      </c>
      <c r="K3" s="37"/>
    </row>
    <row r="4" spans="1:14" s="12" customFormat="1" x14ac:dyDescent="0.2">
      <c r="A4" s="39">
        <v>3</v>
      </c>
      <c r="B4" s="37">
        <v>44887</v>
      </c>
      <c r="C4" s="37" t="s">
        <v>37</v>
      </c>
      <c r="D4" s="37" t="s">
        <v>41</v>
      </c>
      <c r="E4" s="40" t="s">
        <v>44</v>
      </c>
      <c r="F4" s="46">
        <v>0</v>
      </c>
      <c r="G4" s="37">
        <v>44926</v>
      </c>
      <c r="H4" s="37"/>
      <c r="I4" s="38" t="str">
        <f t="shared" si="0"/>
        <v>-</v>
      </c>
      <c r="J4" s="42" t="s">
        <v>29</v>
      </c>
      <c r="K4" s="37"/>
    </row>
    <row r="5" spans="1:14" s="12" customFormat="1" x14ac:dyDescent="0.2">
      <c r="A5" s="39">
        <v>4</v>
      </c>
      <c r="B5" s="37">
        <v>44887</v>
      </c>
      <c r="C5" s="37" t="s">
        <v>38</v>
      </c>
      <c r="D5" s="37" t="s">
        <v>45</v>
      </c>
      <c r="E5" s="40" t="s">
        <v>50</v>
      </c>
      <c r="F5" s="46">
        <v>0</v>
      </c>
      <c r="G5" s="37">
        <v>44926</v>
      </c>
      <c r="H5" s="37"/>
      <c r="I5" s="38" t="str">
        <f t="shared" si="0"/>
        <v>-</v>
      </c>
      <c r="J5" s="42" t="s">
        <v>29</v>
      </c>
      <c r="K5" s="37"/>
      <c r="M5" s="13"/>
      <c r="N5" s="13"/>
    </row>
    <row r="6" spans="1:14" s="12" customFormat="1" x14ac:dyDescent="0.2">
      <c r="A6" s="39">
        <v>5</v>
      </c>
      <c r="B6" s="37">
        <v>44887</v>
      </c>
      <c r="C6" s="37" t="s">
        <v>38</v>
      </c>
      <c r="D6" s="37" t="s">
        <v>47</v>
      </c>
      <c r="E6" s="40" t="s">
        <v>49</v>
      </c>
      <c r="F6" s="46">
        <v>0</v>
      </c>
      <c r="G6" s="37">
        <v>44926</v>
      </c>
      <c r="H6" s="37"/>
      <c r="I6" s="38" t="str">
        <f t="shared" si="0"/>
        <v>-</v>
      </c>
      <c r="J6" s="42" t="s">
        <v>29</v>
      </c>
      <c r="K6" s="37"/>
    </row>
    <row r="7" spans="1:14" s="12" customFormat="1" x14ac:dyDescent="0.2">
      <c r="A7" s="39">
        <v>6</v>
      </c>
      <c r="B7" s="37">
        <v>44887</v>
      </c>
      <c r="C7" s="37" t="s">
        <v>38</v>
      </c>
      <c r="D7" s="37" t="s">
        <v>48</v>
      </c>
      <c r="E7" s="40" t="s">
        <v>49</v>
      </c>
      <c r="F7" s="46">
        <v>0</v>
      </c>
      <c r="G7" s="37">
        <v>44926</v>
      </c>
      <c r="H7" s="37"/>
      <c r="I7" s="38" t="str">
        <f>IF(H7="","-",G7-H7)</f>
        <v>-</v>
      </c>
      <c r="J7" s="42" t="s">
        <v>29</v>
      </c>
      <c r="K7" s="37"/>
    </row>
    <row r="8" spans="1:14" s="12" customFormat="1" x14ac:dyDescent="0.2">
      <c r="A8" s="39">
        <v>7</v>
      </c>
      <c r="B8" s="37">
        <v>44887</v>
      </c>
      <c r="C8" s="37" t="s">
        <v>70</v>
      </c>
      <c r="D8" s="43" t="s">
        <v>71</v>
      </c>
      <c r="E8" s="40" t="s">
        <v>44</v>
      </c>
      <c r="F8" s="59" t="s">
        <v>173</v>
      </c>
      <c r="G8" s="37">
        <v>44926</v>
      </c>
      <c r="H8" s="44"/>
      <c r="I8" s="38" t="str">
        <f>IF(H8="","-",G8-H8)</f>
        <v>-</v>
      </c>
      <c r="J8" s="42" t="s">
        <v>29</v>
      </c>
      <c r="K8" s="45"/>
      <c r="M8" s="13"/>
    </row>
    <row r="9" spans="1:14" s="12" customFormat="1" ht="51" x14ac:dyDescent="0.2">
      <c r="A9" s="39">
        <v>8</v>
      </c>
      <c r="B9" s="37">
        <v>44887</v>
      </c>
      <c r="C9" s="37" t="s">
        <v>38</v>
      </c>
      <c r="D9" s="18" t="s">
        <v>74</v>
      </c>
      <c r="E9" s="40" t="s">
        <v>75</v>
      </c>
      <c r="F9" s="46">
        <v>0</v>
      </c>
      <c r="G9" s="37">
        <v>44926</v>
      </c>
      <c r="H9" s="44"/>
      <c r="I9" s="38" t="str">
        <f>IF(H9="","-",G9-H9)</f>
        <v>-</v>
      </c>
      <c r="J9" s="42" t="s">
        <v>29</v>
      </c>
      <c r="K9" s="23"/>
    </row>
    <row r="10" spans="1:14" s="12" customFormat="1" x14ac:dyDescent="0.2">
      <c r="A10" s="39">
        <v>9</v>
      </c>
      <c r="B10" s="37">
        <v>44887</v>
      </c>
      <c r="C10" s="37" t="s">
        <v>38</v>
      </c>
      <c r="D10" s="18" t="s">
        <v>76</v>
      </c>
      <c r="E10" s="40" t="s">
        <v>75</v>
      </c>
      <c r="F10" s="46">
        <v>0</v>
      </c>
      <c r="G10" s="37">
        <v>44926</v>
      </c>
      <c r="H10" s="22"/>
      <c r="I10" s="38" t="str">
        <f t="shared" ref="I10:I13" si="1">IF(H10="","-",G10-H10)</f>
        <v>-</v>
      </c>
      <c r="J10" s="42" t="s">
        <v>29</v>
      </c>
      <c r="K10" s="23"/>
    </row>
    <row r="11" spans="1:14" s="12" customFormat="1" x14ac:dyDescent="0.2">
      <c r="A11" s="39">
        <v>10</v>
      </c>
      <c r="B11" s="37">
        <v>44887</v>
      </c>
      <c r="C11" s="37" t="s">
        <v>38</v>
      </c>
      <c r="D11" s="18" t="s">
        <v>77</v>
      </c>
      <c r="E11" s="40" t="s">
        <v>75</v>
      </c>
      <c r="F11" s="46">
        <v>0</v>
      </c>
      <c r="G11" s="37">
        <v>44926</v>
      </c>
      <c r="H11" s="22"/>
      <c r="I11" s="38" t="str">
        <f t="shared" si="1"/>
        <v>-</v>
      </c>
      <c r="J11" s="42" t="s">
        <v>29</v>
      </c>
      <c r="K11" s="23"/>
    </row>
    <row r="12" spans="1:14" s="12" customFormat="1" x14ac:dyDescent="0.2">
      <c r="A12" s="39">
        <v>11</v>
      </c>
      <c r="B12" s="37">
        <v>44887</v>
      </c>
      <c r="C12" s="37" t="s">
        <v>38</v>
      </c>
      <c r="D12" s="18" t="s">
        <v>78</v>
      </c>
      <c r="E12" s="40" t="s">
        <v>79</v>
      </c>
      <c r="F12" s="46">
        <v>0</v>
      </c>
      <c r="G12" s="37">
        <v>44926</v>
      </c>
      <c r="H12" s="22"/>
      <c r="I12" s="38" t="str">
        <f t="shared" si="1"/>
        <v>-</v>
      </c>
      <c r="J12" s="42" t="s">
        <v>29</v>
      </c>
      <c r="K12" s="23"/>
      <c r="M12" s="13"/>
    </row>
    <row r="13" spans="1:14" s="12" customFormat="1" ht="38.25" x14ac:dyDescent="0.2">
      <c r="A13" s="39">
        <v>12</v>
      </c>
      <c r="B13" s="37">
        <v>44887</v>
      </c>
      <c r="C13" s="37" t="s">
        <v>38</v>
      </c>
      <c r="D13" s="18" t="s">
        <v>80</v>
      </c>
      <c r="E13" s="40" t="s">
        <v>75</v>
      </c>
      <c r="F13" s="46">
        <v>0</v>
      </c>
      <c r="G13" s="37">
        <v>44926</v>
      </c>
      <c r="H13" s="22"/>
      <c r="I13" s="38" t="str">
        <f t="shared" si="1"/>
        <v>-</v>
      </c>
      <c r="J13" s="42" t="s">
        <v>28</v>
      </c>
      <c r="K13" s="23"/>
    </row>
    <row r="14" spans="1:14" s="12" customFormat="1" x14ac:dyDescent="0.2">
      <c r="A14" s="39">
        <v>13</v>
      </c>
      <c r="B14" s="15"/>
      <c r="C14" s="15"/>
      <c r="D14" s="18"/>
      <c r="E14" s="40"/>
      <c r="F14" s="40"/>
      <c r="G14" s="37"/>
      <c r="H14" s="22"/>
      <c r="I14" s="17"/>
      <c r="J14" s="20"/>
      <c r="K14" s="23"/>
    </row>
    <row r="15" spans="1:14" s="12" customFormat="1" x14ac:dyDescent="0.2">
      <c r="A15" s="39">
        <v>14</v>
      </c>
      <c r="B15" s="15"/>
      <c r="C15" s="15"/>
      <c r="D15" s="18"/>
      <c r="E15" s="40"/>
      <c r="F15" s="40"/>
      <c r="G15" s="37"/>
      <c r="H15" s="22"/>
      <c r="I15" s="17"/>
      <c r="J15" s="20"/>
      <c r="K15" s="23"/>
    </row>
    <row r="16" spans="1:14" s="12" customFormat="1" x14ac:dyDescent="0.2">
      <c r="A16" s="39">
        <v>15</v>
      </c>
      <c r="B16" s="15"/>
      <c r="C16" s="15"/>
      <c r="D16" s="18"/>
      <c r="E16" s="40"/>
      <c r="F16" s="40"/>
      <c r="G16" s="37"/>
      <c r="H16" s="22"/>
      <c r="I16" s="17"/>
      <c r="J16" s="20"/>
      <c r="K16" s="23"/>
    </row>
    <row r="17" spans="1:14" s="12" customFormat="1" x14ac:dyDescent="0.2">
      <c r="A17" s="39">
        <v>16</v>
      </c>
      <c r="B17" s="15"/>
      <c r="C17" s="15"/>
      <c r="D17" s="18"/>
      <c r="E17" s="40"/>
      <c r="F17" s="40"/>
      <c r="G17" s="37"/>
      <c r="H17" s="22"/>
      <c r="I17" s="17"/>
      <c r="J17" s="20"/>
      <c r="K17" s="23"/>
    </row>
    <row r="18" spans="1:14" s="12" customFormat="1" x14ac:dyDescent="0.2">
      <c r="A18" s="39">
        <v>17</v>
      </c>
      <c r="B18" s="15"/>
      <c r="C18" s="15"/>
      <c r="D18" s="18"/>
      <c r="E18" s="40"/>
      <c r="F18" s="40"/>
      <c r="G18" s="37"/>
      <c r="H18" s="22"/>
      <c r="I18" s="17"/>
      <c r="J18" s="20"/>
      <c r="K18" s="23"/>
    </row>
    <row r="19" spans="1:14" s="12" customFormat="1" x14ac:dyDescent="0.2">
      <c r="A19" s="39">
        <v>18</v>
      </c>
      <c r="B19" s="15"/>
      <c r="C19" s="15"/>
      <c r="D19" s="18"/>
      <c r="E19" s="40"/>
      <c r="F19" s="40"/>
      <c r="G19" s="37"/>
      <c r="H19" s="22"/>
      <c r="I19" s="17"/>
      <c r="J19" s="20"/>
      <c r="K19" s="23"/>
    </row>
    <row r="20" spans="1:14" s="12" customFormat="1" x14ac:dyDescent="0.2">
      <c r="A20" s="39">
        <v>19</v>
      </c>
      <c r="B20" s="15"/>
      <c r="C20" s="15"/>
      <c r="D20" s="18"/>
      <c r="E20" s="40"/>
      <c r="F20" s="40"/>
      <c r="G20" s="37"/>
      <c r="H20" s="22"/>
      <c r="I20" s="17"/>
      <c r="J20" s="20"/>
      <c r="K20" s="23"/>
    </row>
    <row r="21" spans="1:14" s="12" customFormat="1" x14ac:dyDescent="0.2">
      <c r="A21" s="39">
        <v>20</v>
      </c>
      <c r="B21" s="15"/>
      <c r="C21" s="15"/>
      <c r="D21" s="18"/>
      <c r="E21" s="40"/>
      <c r="F21" s="40"/>
      <c r="G21" s="37"/>
      <c r="H21" s="22"/>
      <c r="I21" s="17"/>
      <c r="J21" s="20"/>
      <c r="K21" s="23"/>
    </row>
    <row r="22" spans="1:14" s="12" customFormat="1" x14ac:dyDescent="0.2">
      <c r="A22" s="39">
        <v>21</v>
      </c>
      <c r="B22" s="15"/>
      <c r="C22" s="15"/>
      <c r="D22" s="18"/>
      <c r="E22" s="40"/>
      <c r="F22" s="40"/>
      <c r="G22" s="37"/>
      <c r="H22" s="22"/>
      <c r="I22" s="17"/>
      <c r="J22" s="20"/>
      <c r="K22" s="23"/>
    </row>
    <row r="23" spans="1:14" s="12" customFormat="1" x14ac:dyDescent="0.2">
      <c r="A23" s="39">
        <v>22</v>
      </c>
      <c r="B23" s="15"/>
      <c r="C23" s="15"/>
      <c r="D23" s="18"/>
      <c r="E23" s="40"/>
      <c r="F23" s="40"/>
      <c r="G23" s="37"/>
      <c r="H23" s="24"/>
      <c r="I23" s="17"/>
      <c r="J23" s="20"/>
      <c r="K23" s="23"/>
    </row>
    <row r="24" spans="1:14" s="12" customFormat="1" x14ac:dyDescent="0.2">
      <c r="A24" s="39">
        <v>23</v>
      </c>
      <c r="B24" s="15"/>
      <c r="C24" s="15"/>
      <c r="D24" s="18"/>
      <c r="E24" s="40"/>
      <c r="F24" s="40"/>
      <c r="G24" s="37"/>
      <c r="H24" s="24"/>
      <c r="I24" s="17"/>
      <c r="J24" s="20"/>
      <c r="K24" s="23"/>
    </row>
    <row r="25" spans="1:14" s="12" customFormat="1" x14ac:dyDescent="0.2">
      <c r="A25" s="39">
        <v>24</v>
      </c>
      <c r="B25" s="15"/>
      <c r="C25" s="15"/>
      <c r="D25" s="18"/>
      <c r="E25" s="40"/>
      <c r="F25" s="40"/>
      <c r="G25" s="37"/>
      <c r="H25" s="24"/>
      <c r="I25" s="17"/>
      <c r="J25" s="20"/>
      <c r="K25" s="23"/>
    </row>
    <row r="26" spans="1:14" s="12" customFormat="1" x14ac:dyDescent="0.2">
      <c r="A26" s="39">
        <v>25</v>
      </c>
      <c r="B26" s="15"/>
      <c r="C26" s="15"/>
      <c r="D26" s="18"/>
      <c r="E26" s="40"/>
      <c r="F26" s="40"/>
      <c r="G26" s="37"/>
      <c r="H26" s="24"/>
      <c r="I26" s="17"/>
      <c r="J26" s="20"/>
      <c r="K26" s="23"/>
    </row>
    <row r="27" spans="1:14" s="12" customFormat="1" x14ac:dyDescent="0.2">
      <c r="A27" s="39">
        <v>26</v>
      </c>
      <c r="B27" s="15"/>
      <c r="C27" s="15"/>
      <c r="D27" s="18"/>
      <c r="E27" s="40"/>
      <c r="F27" s="40"/>
      <c r="G27" s="37"/>
      <c r="H27" s="24"/>
      <c r="I27" s="17"/>
      <c r="J27" s="20"/>
      <c r="K27" s="23"/>
    </row>
    <row r="28" spans="1:14" s="12" customFormat="1" x14ac:dyDescent="0.2">
      <c r="A28" s="39">
        <v>27</v>
      </c>
      <c r="B28" s="15"/>
      <c r="C28" s="15"/>
      <c r="D28" s="18"/>
      <c r="E28" s="40"/>
      <c r="F28" s="40"/>
      <c r="G28" s="37"/>
      <c r="H28" s="24"/>
      <c r="I28" s="17"/>
      <c r="J28" s="20"/>
      <c r="K28" s="23"/>
      <c r="M28" s="13"/>
      <c r="N28" s="13"/>
    </row>
    <row r="29" spans="1:14" s="12" customFormat="1" x14ac:dyDescent="0.2">
      <c r="A29" s="39">
        <v>28</v>
      </c>
      <c r="B29" s="15"/>
      <c r="C29" s="15"/>
      <c r="D29" s="18"/>
      <c r="E29" s="40"/>
      <c r="F29" s="40"/>
      <c r="G29" s="37"/>
      <c r="H29" s="24"/>
      <c r="I29" s="17"/>
      <c r="J29" s="20"/>
      <c r="K29" s="23"/>
    </row>
    <row r="30" spans="1:14" s="12" customFormat="1" x14ac:dyDescent="0.2">
      <c r="A30" s="39">
        <v>29</v>
      </c>
      <c r="B30" s="15"/>
      <c r="C30" s="15"/>
      <c r="D30" s="18"/>
      <c r="E30" s="40"/>
      <c r="F30" s="40"/>
      <c r="G30" s="37"/>
      <c r="H30" s="24"/>
      <c r="I30" s="17"/>
      <c r="J30" s="20"/>
      <c r="K30" s="23"/>
    </row>
    <row r="31" spans="1:14" s="12" customFormat="1" x14ac:dyDescent="0.2">
      <c r="A31" s="39">
        <v>30</v>
      </c>
      <c r="B31" s="15"/>
      <c r="C31" s="15"/>
      <c r="D31" s="18"/>
      <c r="E31" s="40"/>
      <c r="F31" s="40"/>
      <c r="G31" s="37"/>
      <c r="H31" s="24"/>
      <c r="I31" s="17"/>
      <c r="J31" s="20"/>
      <c r="K31" s="23"/>
    </row>
    <row r="32" spans="1:14" s="12" customFormat="1" x14ac:dyDescent="0.2">
      <c r="A32" s="39">
        <v>31</v>
      </c>
      <c r="B32" s="15"/>
      <c r="C32" s="15"/>
      <c r="D32" s="18"/>
      <c r="E32" s="40"/>
      <c r="F32" s="40"/>
      <c r="G32" s="37"/>
      <c r="H32" s="24"/>
      <c r="I32" s="17"/>
      <c r="J32" s="20"/>
      <c r="K32" s="23"/>
    </row>
    <row r="33" spans="1:14" s="12" customFormat="1" x14ac:dyDescent="0.2">
      <c r="A33" s="39">
        <v>32</v>
      </c>
      <c r="B33" s="15"/>
      <c r="C33" s="15"/>
      <c r="D33" s="18"/>
      <c r="E33" s="40"/>
      <c r="F33" s="40"/>
      <c r="G33" s="37"/>
      <c r="H33" s="24"/>
      <c r="I33" s="17"/>
      <c r="J33" s="20"/>
      <c r="K33" s="23"/>
    </row>
    <row r="34" spans="1:14" s="12" customFormat="1" x14ac:dyDescent="0.2">
      <c r="A34" s="39">
        <v>33</v>
      </c>
      <c r="B34" s="15"/>
      <c r="C34" s="15"/>
      <c r="D34" s="18"/>
      <c r="E34" s="40"/>
      <c r="F34" s="40"/>
      <c r="G34" s="37"/>
      <c r="H34" s="24"/>
      <c r="I34" s="17"/>
      <c r="J34" s="20"/>
      <c r="K34" s="23"/>
    </row>
    <row r="35" spans="1:14" s="12" customFormat="1" x14ac:dyDescent="0.2">
      <c r="A35" s="39">
        <v>34</v>
      </c>
      <c r="B35" s="15"/>
      <c r="C35" s="15"/>
      <c r="D35" s="18"/>
      <c r="E35" s="40"/>
      <c r="F35" s="40"/>
      <c r="G35" s="37"/>
      <c r="H35" s="24"/>
      <c r="I35" s="17"/>
      <c r="J35" s="20"/>
      <c r="K35" s="23"/>
    </row>
    <row r="36" spans="1:14" s="12" customFormat="1" x14ac:dyDescent="0.2">
      <c r="A36" s="39">
        <v>35</v>
      </c>
      <c r="B36" s="15"/>
      <c r="C36" s="15"/>
      <c r="D36" s="18"/>
      <c r="E36" s="40"/>
      <c r="F36" s="40"/>
      <c r="G36" s="37"/>
      <c r="H36" s="24"/>
      <c r="I36" s="17"/>
      <c r="J36" s="20"/>
      <c r="K36" s="23"/>
    </row>
    <row r="37" spans="1:14" s="12" customFormat="1" x14ac:dyDescent="0.2">
      <c r="A37" s="39">
        <v>36</v>
      </c>
      <c r="B37" s="15"/>
      <c r="C37" s="15"/>
      <c r="D37" s="18"/>
      <c r="E37" s="40"/>
      <c r="F37" s="40"/>
      <c r="G37" s="37"/>
      <c r="H37" s="24"/>
      <c r="I37" s="17"/>
      <c r="J37" s="20"/>
      <c r="K37" s="23"/>
    </row>
    <row r="38" spans="1:14" s="12" customFormat="1" x14ac:dyDescent="0.2">
      <c r="A38" s="39">
        <v>37</v>
      </c>
      <c r="B38" s="15"/>
      <c r="C38" s="15"/>
      <c r="D38" s="18"/>
      <c r="E38" s="40"/>
      <c r="F38" s="40"/>
      <c r="G38" s="37"/>
      <c r="H38" s="24"/>
      <c r="I38" s="17"/>
      <c r="J38" s="20"/>
      <c r="K38" s="23"/>
      <c r="M38" s="13"/>
    </row>
    <row r="39" spans="1:14" s="12" customFormat="1" x14ac:dyDescent="0.2">
      <c r="A39" s="39">
        <v>38</v>
      </c>
      <c r="B39" s="15"/>
      <c r="C39" s="15"/>
      <c r="D39" s="18"/>
      <c r="E39" s="40"/>
      <c r="F39" s="40"/>
      <c r="G39" s="37"/>
      <c r="H39" s="24"/>
      <c r="I39" s="17"/>
      <c r="J39" s="20"/>
      <c r="K39" s="23"/>
    </row>
    <row r="40" spans="1:14" s="12" customFormat="1" x14ac:dyDescent="0.2">
      <c r="A40" s="39">
        <v>39</v>
      </c>
      <c r="B40" s="15"/>
      <c r="C40" s="15"/>
      <c r="D40" s="18"/>
      <c r="E40" s="40"/>
      <c r="F40" s="40"/>
      <c r="G40" s="37"/>
      <c r="H40" s="24"/>
      <c r="I40" s="17"/>
      <c r="J40" s="20"/>
      <c r="K40" s="23"/>
    </row>
    <row r="41" spans="1:14" s="12" customFormat="1" x14ac:dyDescent="0.2">
      <c r="A41" s="39">
        <v>40</v>
      </c>
      <c r="B41" s="15"/>
      <c r="C41" s="15"/>
      <c r="D41" s="18"/>
      <c r="E41" s="40"/>
      <c r="F41" s="40"/>
      <c r="G41" s="37"/>
      <c r="H41" s="24"/>
      <c r="I41" s="17"/>
      <c r="J41" s="20"/>
      <c r="K41" s="23"/>
    </row>
    <row r="42" spans="1:14" s="12" customFormat="1" x14ac:dyDescent="0.2">
      <c r="A42" s="39">
        <v>41</v>
      </c>
      <c r="B42" s="15"/>
      <c r="C42" s="15"/>
      <c r="D42" s="18"/>
      <c r="E42" s="40"/>
      <c r="F42" s="40"/>
      <c r="G42" s="37"/>
      <c r="H42" s="24"/>
      <c r="I42" s="17"/>
      <c r="J42" s="20"/>
      <c r="K42" s="23"/>
    </row>
    <row r="43" spans="1:14" s="12" customFormat="1" x14ac:dyDescent="0.2">
      <c r="A43" s="39">
        <v>42</v>
      </c>
      <c r="B43" s="15"/>
      <c r="C43" s="15"/>
      <c r="D43" s="18"/>
      <c r="E43" s="40"/>
      <c r="F43" s="40"/>
      <c r="G43" s="37"/>
      <c r="H43" s="24"/>
      <c r="I43" s="17"/>
      <c r="J43" s="20"/>
      <c r="K43" s="23"/>
    </row>
    <row r="44" spans="1:14" s="12" customFormat="1" x14ac:dyDescent="0.2">
      <c r="A44" s="39">
        <v>43</v>
      </c>
      <c r="B44" s="15"/>
      <c r="C44" s="15"/>
      <c r="D44" s="18"/>
      <c r="E44" s="40"/>
      <c r="F44" s="40"/>
      <c r="G44" s="37"/>
      <c r="H44" s="24"/>
      <c r="I44" s="17"/>
      <c r="J44" s="20"/>
      <c r="K44" s="23"/>
    </row>
    <row r="45" spans="1:14" s="12" customFormat="1" x14ac:dyDescent="0.2">
      <c r="A45" s="39">
        <v>44</v>
      </c>
      <c r="B45" s="15"/>
      <c r="C45" s="15"/>
      <c r="D45" s="18"/>
      <c r="E45" s="40"/>
      <c r="F45" s="40"/>
      <c r="G45" s="37"/>
      <c r="H45" s="24"/>
      <c r="I45" s="17"/>
      <c r="J45" s="20"/>
      <c r="K45" s="23"/>
    </row>
    <row r="46" spans="1:14" s="12" customFormat="1" x14ac:dyDescent="0.2">
      <c r="A46" s="39">
        <v>45</v>
      </c>
      <c r="B46" s="15"/>
      <c r="C46" s="15"/>
      <c r="D46" s="18"/>
      <c r="E46" s="40"/>
      <c r="F46" s="40"/>
      <c r="G46" s="37"/>
      <c r="H46" s="24"/>
      <c r="I46" s="17"/>
      <c r="J46" s="20"/>
      <c r="K46" s="23"/>
      <c r="L46" s="25"/>
      <c r="M46" s="13"/>
      <c r="N46" s="13"/>
    </row>
    <row r="47" spans="1:14" s="12" customFormat="1" x14ac:dyDescent="0.2">
      <c r="A47" s="39">
        <v>46</v>
      </c>
      <c r="B47" s="15"/>
      <c r="C47" s="15"/>
      <c r="D47" s="18"/>
      <c r="E47" s="40"/>
      <c r="F47" s="40"/>
      <c r="G47" s="37"/>
      <c r="H47" s="24"/>
      <c r="I47" s="17"/>
      <c r="J47" s="20"/>
      <c r="K47" s="23"/>
      <c r="L47" s="26"/>
      <c r="M47" s="13"/>
    </row>
    <row r="48" spans="1:14" s="12" customFormat="1" x14ac:dyDescent="0.2">
      <c r="A48" s="39">
        <v>47</v>
      </c>
      <c r="B48" s="15"/>
      <c r="C48" s="15"/>
      <c r="D48" s="18"/>
      <c r="E48" s="40"/>
      <c r="F48" s="40"/>
      <c r="G48" s="37"/>
      <c r="H48" s="24"/>
      <c r="I48" s="17"/>
      <c r="J48" s="20"/>
      <c r="K48" s="23"/>
    </row>
    <row r="49" spans="1:13" s="12" customFormat="1" x14ac:dyDescent="0.2">
      <c r="A49" s="39">
        <v>48</v>
      </c>
      <c r="B49" s="15"/>
      <c r="C49" s="15"/>
      <c r="D49" s="18"/>
      <c r="E49" s="40"/>
      <c r="F49" s="40"/>
      <c r="G49" s="37"/>
      <c r="H49" s="24"/>
      <c r="I49" s="17"/>
      <c r="J49" s="20"/>
      <c r="K49" s="23"/>
      <c r="L49" s="26"/>
      <c r="M49" s="13"/>
    </row>
    <row r="50" spans="1:13" s="12" customFormat="1" x14ac:dyDescent="0.2">
      <c r="A50" s="39">
        <v>49</v>
      </c>
      <c r="B50" s="15"/>
      <c r="C50" s="15"/>
      <c r="D50" s="18"/>
      <c r="E50" s="40"/>
      <c r="F50" s="40"/>
      <c r="G50" s="37"/>
      <c r="H50" s="24"/>
      <c r="I50" s="17"/>
      <c r="J50" s="20"/>
      <c r="K50" s="23"/>
    </row>
    <row r="51" spans="1:13" s="12" customFormat="1" x14ac:dyDescent="0.2">
      <c r="A51" s="39">
        <v>50</v>
      </c>
      <c r="B51" s="15"/>
      <c r="C51" s="15"/>
      <c r="D51" s="18"/>
      <c r="E51" s="40"/>
      <c r="F51" s="40"/>
      <c r="G51" s="37"/>
      <c r="H51" s="24"/>
      <c r="I51" s="17"/>
      <c r="J51" s="20"/>
      <c r="K51" s="23"/>
      <c r="M51" s="13"/>
    </row>
    <row r="52" spans="1:13" s="12" customFormat="1" x14ac:dyDescent="0.2">
      <c r="A52" s="39">
        <v>51</v>
      </c>
      <c r="B52" s="15"/>
      <c r="C52" s="15"/>
      <c r="D52" s="18"/>
      <c r="E52" s="40"/>
      <c r="F52" s="40"/>
      <c r="G52" s="37"/>
      <c r="H52" s="24"/>
      <c r="I52" s="17"/>
      <c r="J52" s="20"/>
      <c r="K52" s="23"/>
      <c r="M52" s="13"/>
    </row>
    <row r="53" spans="1:13" s="12" customFormat="1" x14ac:dyDescent="0.2">
      <c r="A53" s="39">
        <v>52</v>
      </c>
      <c r="B53" s="15"/>
      <c r="C53" s="15"/>
      <c r="D53" s="18"/>
      <c r="E53" s="40"/>
      <c r="F53" s="40"/>
      <c r="G53" s="37"/>
      <c r="H53" s="24"/>
      <c r="I53" s="17"/>
      <c r="J53" s="20"/>
      <c r="K53" s="23"/>
    </row>
    <row r="54" spans="1:13" s="12" customFormat="1" x14ac:dyDescent="0.2">
      <c r="A54" s="39">
        <v>53</v>
      </c>
      <c r="B54" s="15"/>
      <c r="C54" s="15"/>
      <c r="D54" s="18"/>
      <c r="E54" s="40"/>
      <c r="F54" s="40"/>
      <c r="G54" s="37"/>
      <c r="H54" s="24"/>
      <c r="I54" s="17"/>
      <c r="J54" s="20"/>
      <c r="K54" s="23"/>
      <c r="M54" s="13"/>
    </row>
    <row r="55" spans="1:13" s="12" customFormat="1" x14ac:dyDescent="0.2">
      <c r="A55" s="39">
        <v>54</v>
      </c>
      <c r="B55" s="15"/>
      <c r="C55" s="15"/>
      <c r="D55" s="18"/>
      <c r="E55" s="40"/>
      <c r="F55" s="40"/>
      <c r="G55" s="37"/>
      <c r="H55" s="24"/>
      <c r="I55" s="17"/>
      <c r="J55" s="20"/>
      <c r="K55" s="23"/>
      <c r="M55" s="13"/>
    </row>
    <row r="56" spans="1:13" s="12" customFormat="1" x14ac:dyDescent="0.2">
      <c r="A56" s="39">
        <v>55</v>
      </c>
      <c r="B56" s="15"/>
      <c r="C56" s="15"/>
      <c r="D56" s="18"/>
      <c r="E56" s="40"/>
      <c r="F56" s="40"/>
      <c r="G56" s="37"/>
      <c r="H56" s="24"/>
      <c r="I56" s="17"/>
      <c r="J56" s="20"/>
      <c r="K56" s="23"/>
    </row>
    <row r="57" spans="1:13" s="12" customFormat="1" x14ac:dyDescent="0.2">
      <c r="A57" s="39">
        <v>56</v>
      </c>
      <c r="B57" s="15"/>
      <c r="C57" s="15"/>
      <c r="D57" s="18"/>
      <c r="E57" s="40"/>
      <c r="F57" s="40"/>
      <c r="G57" s="37"/>
      <c r="H57" s="24"/>
      <c r="I57" s="17"/>
      <c r="J57" s="20"/>
      <c r="K57" s="23"/>
    </row>
    <row r="58" spans="1:13" s="12" customFormat="1" x14ac:dyDescent="0.2">
      <c r="A58" s="39">
        <v>57</v>
      </c>
      <c r="B58" s="15"/>
      <c r="C58" s="15"/>
      <c r="D58" s="18"/>
      <c r="E58" s="40"/>
      <c r="F58" s="40"/>
      <c r="G58" s="37"/>
      <c r="H58" s="24"/>
      <c r="I58" s="17"/>
      <c r="J58" s="20"/>
      <c r="K58" s="23"/>
    </row>
    <row r="59" spans="1:13" s="12" customFormat="1" x14ac:dyDescent="0.2">
      <c r="A59" s="39">
        <v>58</v>
      </c>
      <c r="B59" s="15"/>
      <c r="C59" s="15"/>
      <c r="D59" s="18"/>
      <c r="E59" s="40"/>
      <c r="F59" s="40"/>
      <c r="G59" s="37"/>
      <c r="H59" s="24"/>
      <c r="I59" s="17"/>
      <c r="J59" s="20"/>
      <c r="K59" s="23"/>
    </row>
    <row r="60" spans="1:13" s="12" customFormat="1" x14ac:dyDescent="0.2">
      <c r="A60" s="39">
        <v>59</v>
      </c>
      <c r="B60" s="15"/>
      <c r="C60" s="15"/>
      <c r="D60" s="18"/>
      <c r="E60" s="40"/>
      <c r="F60" s="40"/>
      <c r="G60" s="37"/>
      <c r="H60" s="24"/>
      <c r="I60" s="17"/>
      <c r="J60" s="20"/>
      <c r="K60" s="23"/>
    </row>
    <row r="61" spans="1:13" s="12" customFormat="1" x14ac:dyDescent="0.2">
      <c r="A61" s="39">
        <v>60</v>
      </c>
      <c r="B61" s="15"/>
      <c r="C61" s="15"/>
      <c r="D61" s="18"/>
      <c r="E61" s="40"/>
      <c r="F61" s="40"/>
      <c r="G61" s="37"/>
      <c r="H61" s="24"/>
      <c r="I61" s="17"/>
      <c r="J61" s="20"/>
      <c r="K61" s="23"/>
      <c r="M61" s="13"/>
    </row>
    <row r="62" spans="1:13" s="12" customFormat="1" x14ac:dyDescent="0.2">
      <c r="A62" s="39">
        <v>61</v>
      </c>
      <c r="B62" s="15"/>
      <c r="C62" s="15"/>
      <c r="D62" s="18"/>
      <c r="E62" s="40"/>
      <c r="F62" s="40"/>
      <c r="G62" s="37"/>
      <c r="H62" s="24"/>
      <c r="I62" s="17"/>
      <c r="J62" s="20"/>
      <c r="K62" s="23"/>
    </row>
    <row r="63" spans="1:13" s="12" customFormat="1" x14ac:dyDescent="0.2">
      <c r="A63" s="39">
        <v>62</v>
      </c>
      <c r="B63" s="15"/>
      <c r="C63" s="15"/>
      <c r="D63" s="18"/>
      <c r="E63" s="40"/>
      <c r="F63" s="40"/>
      <c r="G63" s="37"/>
      <c r="H63" s="24"/>
      <c r="I63" s="17"/>
      <c r="J63" s="20"/>
      <c r="K63" s="23"/>
    </row>
    <row r="64" spans="1:13" s="12" customFormat="1" x14ac:dyDescent="0.2">
      <c r="A64" s="39">
        <v>63</v>
      </c>
      <c r="B64" s="15"/>
      <c r="C64" s="15"/>
      <c r="D64" s="18"/>
      <c r="E64" s="40"/>
      <c r="F64" s="40"/>
      <c r="G64" s="37"/>
      <c r="H64" s="24"/>
      <c r="I64" s="17"/>
      <c r="J64" s="20"/>
      <c r="K64" s="23"/>
    </row>
    <row r="65" spans="1:14" s="12" customFormat="1" x14ac:dyDescent="0.2">
      <c r="A65" s="39">
        <v>64</v>
      </c>
      <c r="B65" s="15"/>
      <c r="C65" s="15"/>
      <c r="D65" s="18"/>
      <c r="E65" s="40"/>
      <c r="F65" s="40"/>
      <c r="G65" s="37"/>
      <c r="H65" s="24"/>
      <c r="I65" s="17"/>
      <c r="J65" s="20"/>
      <c r="K65" s="23"/>
    </row>
    <row r="66" spans="1:14" s="12" customFormat="1" x14ac:dyDescent="0.2">
      <c r="A66" s="39">
        <v>65</v>
      </c>
      <c r="B66" s="15"/>
      <c r="C66" s="15"/>
      <c r="D66" s="18"/>
      <c r="E66" s="40"/>
      <c r="F66" s="40"/>
      <c r="G66" s="37"/>
      <c r="H66" s="24"/>
      <c r="I66" s="17"/>
      <c r="J66" s="20"/>
      <c r="K66" s="23"/>
    </row>
    <row r="67" spans="1:14" s="12" customFormat="1" x14ac:dyDescent="0.2">
      <c r="A67" s="39">
        <v>66</v>
      </c>
      <c r="B67" s="15"/>
      <c r="C67" s="15"/>
      <c r="D67" s="18"/>
      <c r="E67" s="40"/>
      <c r="F67" s="40"/>
      <c r="G67" s="37"/>
      <c r="H67" s="24"/>
      <c r="I67" s="17"/>
      <c r="J67" s="20"/>
      <c r="K67" s="23"/>
    </row>
    <row r="68" spans="1:14" s="12" customFormat="1" x14ac:dyDescent="0.2">
      <c r="A68" s="39">
        <v>67</v>
      </c>
      <c r="B68" s="15"/>
      <c r="C68" s="15"/>
      <c r="D68" s="18"/>
      <c r="E68" s="40"/>
      <c r="F68" s="40"/>
      <c r="G68" s="37"/>
      <c r="H68" s="24"/>
      <c r="I68" s="17"/>
      <c r="J68" s="20"/>
      <c r="K68" s="23"/>
    </row>
    <row r="69" spans="1:14" s="12" customFormat="1" x14ac:dyDescent="0.2">
      <c r="A69" s="39">
        <v>68</v>
      </c>
      <c r="B69" s="15"/>
      <c r="C69" s="15"/>
      <c r="D69" s="18"/>
      <c r="E69" s="40"/>
      <c r="F69" s="40"/>
      <c r="G69" s="37"/>
      <c r="H69" s="24"/>
      <c r="I69" s="17"/>
      <c r="J69" s="20"/>
      <c r="K69" s="23"/>
    </row>
    <row r="70" spans="1:14" s="12" customFormat="1" x14ac:dyDescent="0.2">
      <c r="A70" s="39">
        <v>69</v>
      </c>
      <c r="B70" s="15"/>
      <c r="C70" s="15"/>
      <c r="D70" s="18"/>
      <c r="E70" s="40"/>
      <c r="F70" s="40"/>
      <c r="G70" s="37"/>
      <c r="H70" s="24"/>
      <c r="I70" s="17"/>
      <c r="J70" s="20"/>
      <c r="K70" s="23"/>
    </row>
    <row r="71" spans="1:14" s="12" customFormat="1" x14ac:dyDescent="0.2">
      <c r="A71" s="39">
        <v>70</v>
      </c>
      <c r="B71" s="15"/>
      <c r="C71" s="15"/>
      <c r="D71" s="18"/>
      <c r="E71" s="40"/>
      <c r="F71" s="40"/>
      <c r="G71" s="37"/>
      <c r="H71" s="24"/>
      <c r="I71" s="17"/>
      <c r="J71" s="20"/>
      <c r="K71" s="23"/>
    </row>
    <row r="72" spans="1:14" s="12" customFormat="1" x14ac:dyDescent="0.2">
      <c r="A72" s="39">
        <v>71</v>
      </c>
      <c r="B72" s="15"/>
      <c r="C72" s="15"/>
      <c r="D72" s="18"/>
      <c r="E72" s="40"/>
      <c r="F72" s="40"/>
      <c r="G72" s="37"/>
      <c r="H72" s="24"/>
      <c r="I72" s="17"/>
      <c r="J72" s="20"/>
      <c r="K72" s="23"/>
      <c r="L72" s="25"/>
      <c r="M72" s="13"/>
    </row>
    <row r="73" spans="1:14" s="12" customFormat="1" x14ac:dyDescent="0.2">
      <c r="A73" s="39">
        <v>72</v>
      </c>
      <c r="B73" s="15"/>
      <c r="C73" s="15"/>
      <c r="D73" s="18"/>
      <c r="E73" s="40"/>
      <c r="F73" s="40"/>
      <c r="G73" s="37"/>
      <c r="H73" s="24"/>
      <c r="I73" s="17"/>
      <c r="J73" s="20"/>
      <c r="K73" s="23"/>
      <c r="M73" s="13"/>
    </row>
    <row r="74" spans="1:14" s="12" customFormat="1" x14ac:dyDescent="0.2">
      <c r="A74" s="39">
        <v>73</v>
      </c>
      <c r="B74" s="15"/>
      <c r="C74" s="15"/>
      <c r="D74" s="18"/>
      <c r="E74" s="40"/>
      <c r="F74" s="40"/>
      <c r="G74" s="37"/>
      <c r="H74" s="24"/>
      <c r="I74" s="17"/>
      <c r="J74" s="20"/>
      <c r="K74" s="23"/>
      <c r="L74" s="25"/>
      <c r="M74" s="13"/>
    </row>
    <row r="75" spans="1:14" s="12" customFormat="1" x14ac:dyDescent="0.2">
      <c r="A75" s="39">
        <v>74</v>
      </c>
      <c r="B75" s="15"/>
      <c r="C75" s="15"/>
      <c r="D75" s="18"/>
      <c r="E75" s="40"/>
      <c r="F75" s="40"/>
      <c r="G75" s="37"/>
      <c r="H75" s="24"/>
      <c r="I75" s="17"/>
      <c r="J75" s="20"/>
      <c r="K75" s="23"/>
    </row>
    <row r="76" spans="1:14" s="12" customFormat="1" x14ac:dyDescent="0.2">
      <c r="A76" s="39">
        <v>75</v>
      </c>
      <c r="B76" s="15"/>
      <c r="C76" s="15"/>
      <c r="D76" s="18"/>
      <c r="E76" s="40"/>
      <c r="F76" s="40"/>
      <c r="G76" s="37"/>
      <c r="H76" s="24"/>
      <c r="I76" s="17"/>
      <c r="J76" s="20"/>
      <c r="K76" s="23"/>
      <c r="M76" s="13"/>
    </row>
    <row r="77" spans="1:14" s="12" customFormat="1" x14ac:dyDescent="0.2">
      <c r="A77" s="39">
        <v>76</v>
      </c>
      <c r="B77" s="15"/>
      <c r="C77" s="15"/>
      <c r="D77" s="18"/>
      <c r="E77" s="40"/>
      <c r="F77" s="40"/>
      <c r="G77" s="37"/>
      <c r="H77" s="24"/>
      <c r="I77" s="17"/>
      <c r="J77" s="20"/>
      <c r="K77" s="23"/>
      <c r="M77" s="13"/>
    </row>
    <row r="78" spans="1:14" s="12" customFormat="1" x14ac:dyDescent="0.2">
      <c r="A78" s="39">
        <v>77</v>
      </c>
      <c r="B78" s="15"/>
      <c r="C78" s="15"/>
      <c r="D78" s="18"/>
      <c r="E78" s="40"/>
      <c r="F78" s="40"/>
      <c r="G78" s="37"/>
      <c r="H78" s="24"/>
      <c r="I78" s="17"/>
      <c r="J78" s="20"/>
      <c r="K78" s="23"/>
      <c r="M78" s="13"/>
    </row>
    <row r="79" spans="1:14" s="12" customFormat="1" x14ac:dyDescent="0.2">
      <c r="A79" s="39">
        <v>78</v>
      </c>
      <c r="B79" s="15"/>
      <c r="C79" s="15"/>
      <c r="D79" s="18"/>
      <c r="E79" s="40"/>
      <c r="F79" s="40"/>
      <c r="G79" s="37"/>
      <c r="H79" s="24"/>
      <c r="I79" s="17"/>
      <c r="J79" s="20"/>
      <c r="K79" s="23"/>
      <c r="M79" s="13"/>
      <c r="N79" s="13"/>
    </row>
    <row r="80" spans="1:14" s="12" customFormat="1" x14ac:dyDescent="0.2">
      <c r="A80" s="39">
        <v>79</v>
      </c>
      <c r="B80" s="15"/>
      <c r="C80" s="15"/>
      <c r="D80" s="18"/>
      <c r="E80" s="40"/>
      <c r="F80" s="40"/>
      <c r="G80" s="37"/>
      <c r="H80" s="24"/>
      <c r="I80" s="17"/>
      <c r="J80" s="20"/>
      <c r="K80" s="23"/>
    </row>
    <row r="81" spans="1:13" s="12" customFormat="1" x14ac:dyDescent="0.2">
      <c r="A81" s="39">
        <v>80</v>
      </c>
      <c r="B81" s="15"/>
      <c r="C81" s="15"/>
      <c r="D81" s="18"/>
      <c r="E81" s="40"/>
      <c r="F81" s="40"/>
      <c r="G81" s="37"/>
      <c r="H81" s="24"/>
      <c r="I81" s="17"/>
      <c r="J81" s="20"/>
      <c r="K81" s="23"/>
      <c r="M81" s="13"/>
    </row>
    <row r="82" spans="1:13" s="12" customFormat="1" x14ac:dyDescent="0.2">
      <c r="A82" s="39">
        <v>81</v>
      </c>
      <c r="B82" s="15"/>
      <c r="C82" s="15"/>
      <c r="D82" s="18"/>
      <c r="E82" s="40"/>
      <c r="F82" s="40"/>
      <c r="G82" s="37"/>
      <c r="H82" s="24"/>
      <c r="I82" s="17"/>
      <c r="J82" s="20"/>
      <c r="K82" s="23"/>
      <c r="M82" s="13"/>
    </row>
    <row r="83" spans="1:13" s="12" customFormat="1" x14ac:dyDescent="0.2">
      <c r="A83" s="39">
        <v>82</v>
      </c>
      <c r="B83" s="15"/>
      <c r="C83" s="15"/>
      <c r="D83" s="18"/>
      <c r="E83" s="40"/>
      <c r="F83" s="40"/>
      <c r="G83" s="37"/>
      <c r="H83" s="24"/>
      <c r="I83" s="17"/>
      <c r="J83" s="20"/>
      <c r="K83" s="23"/>
    </row>
    <row r="84" spans="1:13" s="12" customFormat="1" x14ac:dyDescent="0.2">
      <c r="A84" s="39">
        <v>83</v>
      </c>
      <c r="B84" s="15"/>
      <c r="C84" s="15"/>
      <c r="D84" s="18"/>
      <c r="E84" s="40"/>
      <c r="F84" s="40"/>
      <c r="G84" s="37"/>
      <c r="H84" s="24"/>
      <c r="I84" s="17"/>
      <c r="J84" s="20"/>
      <c r="K84" s="23"/>
      <c r="L84" s="25"/>
      <c r="M84" s="13"/>
    </row>
    <row r="85" spans="1:13" s="12" customFormat="1" x14ac:dyDescent="0.2">
      <c r="A85" s="39">
        <v>84</v>
      </c>
      <c r="B85" s="15"/>
      <c r="C85" s="15"/>
      <c r="D85" s="18"/>
      <c r="E85" s="40"/>
      <c r="F85" s="40"/>
      <c r="G85" s="37"/>
      <c r="H85" s="24"/>
      <c r="I85" s="17"/>
      <c r="J85" s="20"/>
      <c r="K85" s="23"/>
    </row>
    <row r="86" spans="1:13" s="12" customFormat="1" x14ac:dyDescent="0.2">
      <c r="A86" s="39">
        <v>85</v>
      </c>
      <c r="B86" s="15"/>
      <c r="C86" s="15"/>
      <c r="D86" s="18"/>
      <c r="E86" s="40"/>
      <c r="F86" s="40"/>
      <c r="G86" s="37"/>
      <c r="H86" s="24"/>
      <c r="I86" s="17"/>
      <c r="J86" s="20"/>
      <c r="K86" s="23"/>
      <c r="L86" s="25"/>
      <c r="M86" s="13"/>
    </row>
    <row r="87" spans="1:13" s="12" customFormat="1" x14ac:dyDescent="0.2">
      <c r="A87" s="39">
        <v>86</v>
      </c>
      <c r="B87" s="15"/>
      <c r="C87" s="15"/>
      <c r="D87" s="18"/>
      <c r="E87" s="40"/>
      <c r="F87" s="40"/>
      <c r="G87" s="37"/>
      <c r="H87" s="24"/>
      <c r="I87" s="17"/>
      <c r="J87" s="20"/>
      <c r="K87" s="23"/>
    </row>
    <row r="88" spans="1:13" s="12" customFormat="1" x14ac:dyDescent="0.2">
      <c r="A88" s="39">
        <v>87</v>
      </c>
      <c r="B88" s="15"/>
      <c r="C88" s="15"/>
      <c r="D88" s="18"/>
      <c r="E88" s="40"/>
      <c r="F88" s="40"/>
      <c r="G88" s="37"/>
      <c r="H88" s="24"/>
      <c r="I88" s="17"/>
      <c r="J88" s="20"/>
      <c r="K88" s="23"/>
    </row>
    <row r="89" spans="1:13" s="12" customFormat="1" x14ac:dyDescent="0.2">
      <c r="A89" s="39">
        <v>88</v>
      </c>
      <c r="B89" s="15"/>
      <c r="C89" s="15"/>
      <c r="D89" s="18"/>
      <c r="E89" s="40"/>
      <c r="F89" s="40"/>
      <c r="G89" s="37"/>
      <c r="H89" s="24"/>
      <c r="I89" s="17"/>
      <c r="J89" s="20"/>
      <c r="K89" s="23"/>
    </row>
    <row r="90" spans="1:13" s="12" customFormat="1" x14ac:dyDescent="0.2">
      <c r="A90" s="39">
        <v>89</v>
      </c>
      <c r="B90" s="15"/>
      <c r="C90" s="15"/>
      <c r="D90" s="18"/>
      <c r="E90" s="40"/>
      <c r="F90" s="40"/>
      <c r="G90" s="37"/>
      <c r="H90" s="24"/>
      <c r="I90" s="17"/>
      <c r="J90" s="20"/>
      <c r="K90" s="23"/>
    </row>
    <row r="91" spans="1:13" s="12" customFormat="1" x14ac:dyDescent="0.2">
      <c r="A91" s="39">
        <v>90</v>
      </c>
      <c r="B91" s="15"/>
      <c r="C91" s="15"/>
      <c r="D91" s="18"/>
      <c r="E91" s="40"/>
      <c r="F91" s="40"/>
      <c r="G91" s="37"/>
      <c r="H91" s="24"/>
      <c r="I91" s="17"/>
      <c r="J91" s="20"/>
      <c r="K91" s="23"/>
    </row>
    <row r="92" spans="1:13" s="12" customFormat="1" x14ac:dyDescent="0.2">
      <c r="A92" s="39">
        <v>91</v>
      </c>
      <c r="B92" s="15"/>
      <c r="C92" s="15"/>
      <c r="D92" s="18"/>
      <c r="E92" s="40"/>
      <c r="F92" s="40"/>
      <c r="G92" s="37"/>
      <c r="H92" s="24"/>
      <c r="I92" s="17"/>
      <c r="J92" s="20"/>
      <c r="K92" s="23"/>
    </row>
    <row r="93" spans="1:13" s="12" customFormat="1" x14ac:dyDescent="0.2">
      <c r="A93" s="39">
        <v>92</v>
      </c>
      <c r="B93" s="15"/>
      <c r="C93" s="15"/>
      <c r="D93" s="18"/>
      <c r="E93" s="40"/>
      <c r="F93" s="40"/>
      <c r="G93" s="37"/>
      <c r="H93" s="24"/>
      <c r="I93" s="17"/>
      <c r="J93" s="20"/>
      <c r="K93" s="23"/>
    </row>
    <row r="94" spans="1:13" s="12" customFormat="1" x14ac:dyDescent="0.2">
      <c r="A94" s="39">
        <v>93</v>
      </c>
      <c r="B94" s="15"/>
      <c r="C94" s="15"/>
      <c r="D94" s="18"/>
      <c r="E94" s="40"/>
      <c r="F94" s="40"/>
      <c r="G94" s="37"/>
      <c r="H94" s="24"/>
      <c r="I94" s="17"/>
      <c r="J94" s="20"/>
      <c r="K94" s="23"/>
    </row>
    <row r="95" spans="1:13" s="12" customFormat="1" x14ac:dyDescent="0.2">
      <c r="A95" s="39">
        <v>94</v>
      </c>
      <c r="B95" s="15"/>
      <c r="C95" s="15"/>
      <c r="D95" s="18"/>
      <c r="E95" s="40"/>
      <c r="F95" s="40"/>
      <c r="G95" s="37"/>
      <c r="H95" s="24"/>
      <c r="I95" s="17"/>
      <c r="J95" s="20"/>
      <c r="K95" s="23"/>
    </row>
    <row r="96" spans="1:13" s="12" customFormat="1" x14ac:dyDescent="0.2">
      <c r="A96" s="39">
        <v>95</v>
      </c>
      <c r="B96" s="15"/>
      <c r="C96" s="15"/>
      <c r="D96" s="18"/>
      <c r="E96" s="40"/>
      <c r="F96" s="40"/>
      <c r="G96" s="37"/>
      <c r="H96" s="24"/>
      <c r="I96" s="17"/>
      <c r="J96" s="20"/>
      <c r="K96" s="23"/>
    </row>
    <row r="97" spans="1:14" s="12" customFormat="1" x14ac:dyDescent="0.2">
      <c r="A97" s="39">
        <v>96</v>
      </c>
      <c r="B97" s="15"/>
      <c r="C97" s="15"/>
      <c r="D97" s="18"/>
      <c r="E97" s="40"/>
      <c r="F97" s="40"/>
      <c r="G97" s="37"/>
      <c r="H97" s="24"/>
      <c r="I97" s="17"/>
      <c r="J97" s="20"/>
      <c r="K97" s="23"/>
    </row>
    <row r="98" spans="1:14" s="12" customFormat="1" x14ac:dyDescent="0.2">
      <c r="A98" s="39">
        <v>97</v>
      </c>
      <c r="B98" s="15"/>
      <c r="C98" s="15"/>
      <c r="D98" s="18"/>
      <c r="E98" s="40"/>
      <c r="F98" s="40"/>
      <c r="G98" s="37"/>
      <c r="H98" s="24"/>
      <c r="I98" s="17"/>
      <c r="J98" s="20"/>
      <c r="K98" s="23"/>
    </row>
    <row r="99" spans="1:14" s="12" customFormat="1" x14ac:dyDescent="0.2">
      <c r="A99" s="39">
        <v>98</v>
      </c>
      <c r="B99" s="15"/>
      <c r="C99" s="15"/>
      <c r="D99" s="18"/>
      <c r="E99" s="40"/>
      <c r="F99" s="40"/>
      <c r="G99" s="37"/>
      <c r="H99" s="24"/>
      <c r="I99" s="17"/>
      <c r="J99" s="20"/>
      <c r="K99" s="23"/>
    </row>
    <row r="100" spans="1:14" s="12" customFormat="1" x14ac:dyDescent="0.2">
      <c r="A100" s="39">
        <v>99</v>
      </c>
      <c r="B100" s="15"/>
      <c r="C100" s="15"/>
      <c r="D100" s="18"/>
      <c r="E100" s="40"/>
      <c r="F100" s="40"/>
      <c r="G100" s="37"/>
      <c r="H100" s="24"/>
      <c r="I100" s="17"/>
      <c r="J100" s="20"/>
      <c r="K100" s="23"/>
    </row>
    <row r="101" spans="1:14" s="12" customFormat="1" x14ac:dyDescent="0.2">
      <c r="A101" s="39">
        <v>100</v>
      </c>
      <c r="B101" s="15"/>
      <c r="C101" s="15"/>
      <c r="D101" s="18"/>
      <c r="E101" s="40"/>
      <c r="F101" s="40"/>
      <c r="G101" s="37"/>
      <c r="H101" s="24"/>
      <c r="I101" s="17"/>
      <c r="J101" s="20"/>
      <c r="K101" s="23"/>
    </row>
    <row r="102" spans="1:14" s="12" customFormat="1" x14ac:dyDescent="0.2">
      <c r="A102" s="39">
        <v>101</v>
      </c>
      <c r="B102" s="15"/>
      <c r="C102" s="15"/>
      <c r="D102" s="18"/>
      <c r="E102" s="40"/>
      <c r="F102" s="40"/>
      <c r="G102" s="37"/>
      <c r="H102" s="24"/>
      <c r="I102" s="17"/>
      <c r="J102" s="20"/>
      <c r="K102" s="23"/>
    </row>
    <row r="103" spans="1:14" s="12" customFormat="1" x14ac:dyDescent="0.2">
      <c r="A103" s="39">
        <v>102</v>
      </c>
      <c r="B103" s="15"/>
      <c r="C103" s="15"/>
      <c r="D103" s="18"/>
      <c r="E103" s="40"/>
      <c r="F103" s="40"/>
      <c r="G103" s="37"/>
      <c r="H103" s="24"/>
      <c r="I103" s="17"/>
      <c r="J103" s="20"/>
      <c r="K103" s="23"/>
    </row>
    <row r="104" spans="1:14" s="12" customFormat="1" x14ac:dyDescent="0.2">
      <c r="A104" s="39">
        <v>103</v>
      </c>
      <c r="B104" s="15"/>
      <c r="C104" s="15"/>
      <c r="D104" s="18"/>
      <c r="E104" s="40"/>
      <c r="F104" s="40"/>
      <c r="G104" s="37"/>
      <c r="H104" s="24"/>
      <c r="I104" s="17"/>
      <c r="J104" s="20"/>
      <c r="K104" s="23"/>
    </row>
    <row r="105" spans="1:14" s="12" customFormat="1" x14ac:dyDescent="0.2">
      <c r="A105" s="39">
        <v>104</v>
      </c>
      <c r="B105" s="15"/>
      <c r="C105" s="15"/>
      <c r="D105" s="18"/>
      <c r="E105" s="40"/>
      <c r="F105" s="40"/>
      <c r="G105" s="37"/>
      <c r="H105" s="24"/>
      <c r="I105" s="17"/>
      <c r="J105" s="20"/>
      <c r="K105" s="23"/>
    </row>
    <row r="106" spans="1:14" s="12" customFormat="1" x14ac:dyDescent="0.2">
      <c r="A106" s="39">
        <v>105</v>
      </c>
      <c r="B106" s="15"/>
      <c r="C106" s="15"/>
      <c r="D106" s="18"/>
      <c r="E106" s="40"/>
      <c r="F106" s="40"/>
      <c r="G106" s="37"/>
      <c r="H106" s="24"/>
      <c r="I106" s="17"/>
      <c r="J106" s="20"/>
      <c r="K106" s="23"/>
    </row>
    <row r="107" spans="1:14" s="12" customFormat="1" x14ac:dyDescent="0.2">
      <c r="A107" s="39">
        <v>106</v>
      </c>
      <c r="B107" s="15"/>
      <c r="C107" s="15"/>
      <c r="D107" s="18"/>
      <c r="E107" s="40"/>
      <c r="F107" s="40"/>
      <c r="G107" s="37"/>
      <c r="H107" s="24"/>
      <c r="I107" s="17"/>
      <c r="J107" s="20"/>
      <c r="K107" s="23"/>
    </row>
    <row r="108" spans="1:14" s="12" customFormat="1" x14ac:dyDescent="0.2">
      <c r="A108" s="39">
        <v>107</v>
      </c>
      <c r="B108" s="15"/>
      <c r="C108" s="15"/>
      <c r="D108" s="18"/>
      <c r="E108" s="40"/>
      <c r="F108" s="40"/>
      <c r="G108" s="37"/>
      <c r="H108" s="24"/>
      <c r="I108" s="17"/>
      <c r="J108" s="20"/>
      <c r="K108" s="23"/>
      <c r="L108" s="26"/>
      <c r="M108" s="13"/>
    </row>
    <row r="109" spans="1:14" s="12" customFormat="1" x14ac:dyDescent="0.2">
      <c r="A109" s="39">
        <v>108</v>
      </c>
      <c r="B109" s="15"/>
      <c r="C109" s="15"/>
      <c r="D109" s="18"/>
      <c r="E109" s="40"/>
      <c r="F109" s="40"/>
      <c r="G109" s="37"/>
      <c r="H109" s="24"/>
      <c r="I109" s="17"/>
      <c r="J109" s="20"/>
      <c r="K109" s="23"/>
      <c r="M109" s="13"/>
      <c r="N109" s="13"/>
    </row>
    <row r="110" spans="1:14" s="12" customFormat="1" x14ac:dyDescent="0.2">
      <c r="A110" s="39">
        <v>109</v>
      </c>
      <c r="B110" s="15"/>
      <c r="C110" s="15"/>
      <c r="D110" s="18"/>
      <c r="E110" s="40"/>
      <c r="F110" s="40"/>
      <c r="G110" s="37"/>
      <c r="H110" s="24"/>
      <c r="I110" s="17"/>
      <c r="J110" s="20"/>
      <c r="K110" s="23"/>
    </row>
    <row r="111" spans="1:14" s="12" customFormat="1" x14ac:dyDescent="0.2">
      <c r="A111" s="39">
        <v>110</v>
      </c>
      <c r="B111" s="15"/>
      <c r="C111" s="15"/>
      <c r="D111" s="18"/>
      <c r="E111" s="40"/>
      <c r="F111" s="40"/>
      <c r="G111" s="37"/>
      <c r="H111" s="24"/>
      <c r="I111" s="17"/>
      <c r="J111" s="20"/>
      <c r="K111" s="23"/>
    </row>
    <row r="112" spans="1:14" s="12" customFormat="1" x14ac:dyDescent="0.2">
      <c r="A112" s="39">
        <v>111</v>
      </c>
      <c r="B112" s="15"/>
      <c r="C112" s="15"/>
      <c r="D112" s="18"/>
      <c r="E112" s="40"/>
      <c r="F112" s="40"/>
      <c r="G112" s="37"/>
      <c r="H112" s="24"/>
      <c r="I112" s="17"/>
      <c r="J112" s="20"/>
      <c r="K112" s="23"/>
    </row>
    <row r="113" spans="1:14" s="12" customFormat="1" x14ac:dyDescent="0.2">
      <c r="A113" s="39">
        <v>112</v>
      </c>
      <c r="B113" s="15"/>
      <c r="C113" s="15"/>
      <c r="D113" s="18"/>
      <c r="E113" s="40"/>
      <c r="F113" s="40"/>
      <c r="G113" s="37"/>
      <c r="H113" s="24"/>
      <c r="I113" s="17"/>
      <c r="J113" s="20"/>
      <c r="K113" s="23"/>
    </row>
    <row r="114" spans="1:14" s="12" customFormat="1" x14ac:dyDescent="0.2">
      <c r="A114" s="39">
        <v>113</v>
      </c>
      <c r="B114" s="15"/>
      <c r="C114" s="15"/>
      <c r="D114" s="18"/>
      <c r="E114" s="40"/>
      <c r="F114" s="40"/>
      <c r="G114" s="37"/>
      <c r="H114" s="24"/>
      <c r="I114" s="17"/>
      <c r="J114" s="20"/>
      <c r="K114" s="23"/>
      <c r="L114" s="25"/>
      <c r="M114" s="13"/>
    </row>
    <row r="115" spans="1:14" s="12" customFormat="1" x14ac:dyDescent="0.2">
      <c r="A115" s="39">
        <v>114</v>
      </c>
      <c r="B115" s="15"/>
      <c r="C115" s="15"/>
      <c r="D115" s="18"/>
      <c r="E115" s="40"/>
      <c r="F115" s="40"/>
      <c r="G115" s="37"/>
      <c r="H115" s="24"/>
      <c r="I115" s="17"/>
      <c r="J115" s="20"/>
      <c r="K115" s="23"/>
    </row>
    <row r="116" spans="1:14" s="12" customFormat="1" x14ac:dyDescent="0.2">
      <c r="A116" s="39">
        <v>115</v>
      </c>
      <c r="B116" s="15"/>
      <c r="C116" s="15"/>
      <c r="D116" s="18"/>
      <c r="E116" s="40"/>
      <c r="F116" s="40"/>
      <c r="G116" s="37"/>
      <c r="H116" s="24"/>
      <c r="I116" s="17"/>
      <c r="J116" s="20"/>
      <c r="K116" s="23"/>
      <c r="L116" s="25"/>
      <c r="M116" s="13"/>
    </row>
    <row r="117" spans="1:14" s="12" customFormat="1" x14ac:dyDescent="0.2">
      <c r="A117" s="39">
        <v>116</v>
      </c>
      <c r="B117" s="15"/>
      <c r="C117" s="15"/>
      <c r="D117" s="18"/>
      <c r="E117" s="40"/>
      <c r="F117" s="40"/>
      <c r="G117" s="37"/>
      <c r="H117" s="24"/>
      <c r="I117" s="17"/>
      <c r="J117" s="20"/>
      <c r="K117" s="23"/>
      <c r="L117" s="26"/>
      <c r="M117" s="13"/>
    </row>
    <row r="118" spans="1:14" s="12" customFormat="1" x14ac:dyDescent="0.2">
      <c r="A118" s="39">
        <v>117</v>
      </c>
      <c r="B118" s="15"/>
      <c r="C118" s="15"/>
      <c r="D118" s="18"/>
      <c r="E118" s="40"/>
      <c r="F118" s="40"/>
      <c r="G118" s="37"/>
      <c r="H118" s="24"/>
      <c r="I118" s="17"/>
      <c r="J118" s="20"/>
      <c r="K118" s="23"/>
    </row>
    <row r="119" spans="1:14" s="12" customFormat="1" x14ac:dyDescent="0.2">
      <c r="A119" s="39">
        <v>118</v>
      </c>
      <c r="B119" s="15"/>
      <c r="C119" s="15"/>
      <c r="D119" s="18"/>
      <c r="E119" s="40"/>
      <c r="F119" s="40"/>
      <c r="G119" s="37"/>
      <c r="H119" s="24"/>
      <c r="I119" s="17"/>
      <c r="J119" s="20"/>
      <c r="K119" s="23"/>
    </row>
    <row r="120" spans="1:14" s="12" customFormat="1" x14ac:dyDescent="0.2">
      <c r="A120" s="39">
        <v>119</v>
      </c>
      <c r="B120" s="15"/>
      <c r="C120" s="15"/>
      <c r="D120" s="18"/>
      <c r="E120" s="40"/>
      <c r="F120" s="40"/>
      <c r="G120" s="37"/>
      <c r="H120" s="24"/>
      <c r="I120" s="17"/>
      <c r="J120" s="20"/>
      <c r="K120" s="23"/>
      <c r="L120" s="26"/>
      <c r="M120" s="13"/>
    </row>
    <row r="121" spans="1:14" s="12" customFormat="1" x14ac:dyDescent="0.2">
      <c r="A121" s="39">
        <v>120</v>
      </c>
      <c r="B121" s="15"/>
      <c r="C121" s="15"/>
      <c r="D121" s="18"/>
      <c r="E121" s="40"/>
      <c r="F121" s="40"/>
      <c r="G121" s="37"/>
      <c r="H121" s="24"/>
      <c r="I121" s="17"/>
      <c r="J121" s="20"/>
      <c r="K121" s="23"/>
      <c r="L121" s="26"/>
      <c r="M121" s="13"/>
    </row>
    <row r="122" spans="1:14" s="12" customFormat="1" x14ac:dyDescent="0.2">
      <c r="A122" s="39">
        <v>121</v>
      </c>
      <c r="B122" s="15"/>
      <c r="C122" s="15"/>
      <c r="D122" s="18"/>
      <c r="E122" s="40"/>
      <c r="F122" s="40"/>
      <c r="G122" s="37"/>
      <c r="H122" s="24"/>
      <c r="I122" s="17"/>
      <c r="J122" s="20"/>
      <c r="K122" s="23"/>
      <c r="L122" s="26"/>
      <c r="M122" s="13"/>
    </row>
    <row r="123" spans="1:14" s="12" customFormat="1" x14ac:dyDescent="0.2">
      <c r="A123" s="39">
        <v>122</v>
      </c>
      <c r="B123" s="15"/>
      <c r="C123" s="15"/>
      <c r="D123" s="18"/>
      <c r="E123" s="40"/>
      <c r="F123" s="40"/>
      <c r="G123" s="37"/>
      <c r="H123" s="24"/>
      <c r="I123" s="17"/>
      <c r="J123" s="20"/>
      <c r="K123" s="23"/>
    </row>
    <row r="124" spans="1:14" s="12" customFormat="1" x14ac:dyDescent="0.2">
      <c r="A124" s="39">
        <v>123</v>
      </c>
      <c r="B124" s="15"/>
      <c r="C124" s="15"/>
      <c r="D124" s="18"/>
      <c r="E124" s="40"/>
      <c r="F124" s="40"/>
      <c r="G124" s="37"/>
      <c r="H124" s="24"/>
      <c r="I124" s="17"/>
      <c r="J124" s="20"/>
      <c r="K124" s="23"/>
      <c r="L124" s="25"/>
      <c r="M124" s="13"/>
      <c r="N124" s="13"/>
    </row>
    <row r="125" spans="1:14" s="12" customFormat="1" x14ac:dyDescent="0.2">
      <c r="A125" s="39">
        <v>124</v>
      </c>
      <c r="B125" s="15"/>
      <c r="C125" s="15"/>
      <c r="D125" s="18"/>
      <c r="E125" s="40"/>
      <c r="F125" s="40"/>
      <c r="G125" s="37"/>
      <c r="H125" s="24"/>
      <c r="I125" s="17"/>
      <c r="J125" s="20"/>
      <c r="K125" s="23"/>
      <c r="M125" s="13"/>
    </row>
    <row r="126" spans="1:14" s="12" customFormat="1" x14ac:dyDescent="0.2">
      <c r="A126" s="39">
        <v>125</v>
      </c>
      <c r="B126" s="15"/>
      <c r="C126" s="15"/>
      <c r="D126" s="18"/>
      <c r="E126" s="40"/>
      <c r="F126" s="40"/>
      <c r="G126" s="37"/>
      <c r="H126" s="24"/>
      <c r="I126" s="17"/>
      <c r="J126" s="20"/>
      <c r="K126" s="23"/>
    </row>
    <row r="127" spans="1:14" s="12" customFormat="1" x14ac:dyDescent="0.2">
      <c r="A127" s="39">
        <v>126</v>
      </c>
      <c r="B127" s="15"/>
      <c r="C127" s="15"/>
      <c r="D127" s="18"/>
      <c r="E127" s="40"/>
      <c r="F127" s="40"/>
      <c r="G127" s="37"/>
      <c r="H127" s="24"/>
      <c r="I127" s="17"/>
      <c r="J127" s="20"/>
      <c r="K127" s="23"/>
    </row>
    <row r="128" spans="1:14" s="12" customFormat="1" x14ac:dyDescent="0.2">
      <c r="A128" s="39">
        <v>127</v>
      </c>
      <c r="B128" s="15"/>
      <c r="C128" s="15"/>
      <c r="D128" s="18"/>
      <c r="E128" s="40"/>
      <c r="F128" s="40"/>
      <c r="G128" s="37"/>
      <c r="H128" s="24"/>
      <c r="I128" s="17"/>
      <c r="J128" s="20"/>
      <c r="K128" s="23"/>
      <c r="M128" s="13"/>
    </row>
    <row r="129" spans="1:13" s="12" customFormat="1" x14ac:dyDescent="0.2">
      <c r="A129" s="39">
        <v>128</v>
      </c>
      <c r="B129" s="15"/>
      <c r="C129" s="15"/>
      <c r="D129" s="18"/>
      <c r="E129" s="40"/>
      <c r="F129" s="40"/>
      <c r="G129" s="37"/>
      <c r="H129" s="24"/>
      <c r="I129" s="17"/>
      <c r="J129" s="20"/>
      <c r="K129" s="23"/>
      <c r="M129" s="13"/>
    </row>
    <row r="130" spans="1:13" s="12" customFormat="1" x14ac:dyDescent="0.2">
      <c r="A130" s="39">
        <v>129</v>
      </c>
      <c r="B130" s="15"/>
      <c r="C130" s="15"/>
      <c r="D130" s="18"/>
      <c r="E130" s="40"/>
      <c r="F130" s="40"/>
      <c r="G130" s="37"/>
      <c r="H130" s="24"/>
      <c r="I130" s="17"/>
      <c r="J130" s="20"/>
      <c r="K130" s="23"/>
      <c r="M130" s="13"/>
    </row>
    <row r="131" spans="1:13" s="12" customFormat="1" x14ac:dyDescent="0.2">
      <c r="A131" s="39">
        <v>130</v>
      </c>
      <c r="B131" s="15"/>
      <c r="C131" s="15"/>
      <c r="D131" s="18"/>
      <c r="E131" s="40"/>
      <c r="F131" s="40"/>
      <c r="G131" s="37"/>
      <c r="H131" s="24"/>
      <c r="I131" s="17"/>
      <c r="J131" s="20"/>
      <c r="K131" s="23"/>
      <c r="M131" s="13"/>
    </row>
    <row r="132" spans="1:13" s="12" customFormat="1" x14ac:dyDescent="0.2">
      <c r="A132" s="39">
        <v>131</v>
      </c>
      <c r="B132" s="15"/>
      <c r="C132" s="15"/>
      <c r="D132" s="18"/>
      <c r="E132" s="40"/>
      <c r="F132" s="40"/>
      <c r="G132" s="37"/>
      <c r="H132" s="24"/>
      <c r="I132" s="17"/>
      <c r="J132" s="20"/>
      <c r="K132" s="23"/>
      <c r="M132" s="13"/>
    </row>
    <row r="133" spans="1:13" s="12" customFormat="1" x14ac:dyDescent="0.2">
      <c r="A133" s="39">
        <v>132</v>
      </c>
      <c r="B133" s="15"/>
      <c r="C133" s="15"/>
      <c r="D133" s="18"/>
      <c r="E133" s="40"/>
      <c r="F133" s="40"/>
      <c r="G133" s="37"/>
      <c r="H133" s="24"/>
      <c r="I133" s="17"/>
      <c r="J133" s="20"/>
      <c r="K133" s="23"/>
      <c r="M133" s="13"/>
    </row>
    <row r="134" spans="1:13" s="12" customFormat="1" x14ac:dyDescent="0.2">
      <c r="A134" s="39">
        <v>133</v>
      </c>
      <c r="B134" s="15"/>
      <c r="C134" s="15"/>
      <c r="D134" s="18"/>
      <c r="E134" s="40"/>
      <c r="F134" s="40"/>
      <c r="G134" s="37"/>
      <c r="H134" s="24"/>
      <c r="I134" s="17"/>
      <c r="J134" s="20"/>
      <c r="K134" s="23"/>
      <c r="M134" s="13"/>
    </row>
    <row r="135" spans="1:13" s="12" customFormat="1" x14ac:dyDescent="0.2">
      <c r="A135" s="39">
        <v>134</v>
      </c>
      <c r="B135" s="15"/>
      <c r="C135" s="15"/>
      <c r="D135" s="18"/>
      <c r="E135" s="40"/>
      <c r="F135" s="40"/>
      <c r="G135" s="37"/>
      <c r="H135" s="24"/>
      <c r="I135" s="17"/>
      <c r="J135" s="20"/>
      <c r="K135" s="23"/>
      <c r="M135" s="13"/>
    </row>
    <row r="136" spans="1:13" s="12" customFormat="1" x14ac:dyDescent="0.2">
      <c r="A136" s="39">
        <v>135</v>
      </c>
      <c r="B136" s="15"/>
      <c r="C136" s="15"/>
      <c r="D136" s="18"/>
      <c r="E136" s="40"/>
      <c r="F136" s="40"/>
      <c r="G136" s="37"/>
      <c r="H136" s="24"/>
      <c r="I136" s="17"/>
      <c r="J136" s="20"/>
      <c r="K136" s="23"/>
      <c r="M136" s="13"/>
    </row>
    <row r="137" spans="1:13" s="12" customFormat="1" x14ac:dyDescent="0.2">
      <c r="A137" s="39">
        <v>136</v>
      </c>
      <c r="B137" s="15"/>
      <c r="C137" s="15"/>
      <c r="D137" s="18"/>
      <c r="E137" s="40"/>
      <c r="F137" s="40"/>
      <c r="G137" s="37"/>
      <c r="H137" s="24"/>
      <c r="I137" s="17"/>
      <c r="J137" s="20"/>
      <c r="K137" s="23"/>
      <c r="M137" s="13"/>
    </row>
    <row r="138" spans="1:13" s="12" customFormat="1" x14ac:dyDescent="0.2">
      <c r="A138" s="39">
        <v>137</v>
      </c>
      <c r="B138" s="15"/>
      <c r="C138" s="15"/>
      <c r="D138" s="18"/>
      <c r="E138" s="40"/>
      <c r="F138" s="40"/>
      <c r="G138" s="37"/>
      <c r="H138" s="24"/>
      <c r="I138" s="17"/>
      <c r="J138" s="20"/>
      <c r="K138" s="23"/>
      <c r="M138" s="13"/>
    </row>
    <row r="139" spans="1:13" s="12" customFormat="1" x14ac:dyDescent="0.2">
      <c r="A139" s="39">
        <v>138</v>
      </c>
      <c r="B139" s="15"/>
      <c r="C139" s="15"/>
      <c r="D139" s="18"/>
      <c r="E139" s="40"/>
      <c r="F139" s="40"/>
      <c r="G139" s="37"/>
      <c r="H139" s="24"/>
      <c r="I139" s="17"/>
      <c r="J139" s="20"/>
      <c r="K139" s="23"/>
    </row>
    <row r="140" spans="1:13" s="12" customFormat="1" x14ac:dyDescent="0.2">
      <c r="A140" s="39">
        <v>139</v>
      </c>
      <c r="B140" s="15"/>
      <c r="C140" s="15"/>
      <c r="D140" s="18"/>
      <c r="E140" s="40"/>
      <c r="F140" s="40"/>
      <c r="G140" s="37"/>
      <c r="H140" s="24"/>
      <c r="I140" s="17"/>
      <c r="J140" s="20"/>
      <c r="K140" s="23"/>
      <c r="M140" s="13"/>
    </row>
    <row r="141" spans="1:13" s="12" customFormat="1" x14ac:dyDescent="0.2">
      <c r="A141" s="39">
        <v>140</v>
      </c>
      <c r="B141" s="15"/>
      <c r="C141" s="15"/>
      <c r="D141" s="18"/>
      <c r="E141" s="40"/>
      <c r="F141" s="40"/>
      <c r="G141" s="37"/>
      <c r="H141" s="24"/>
      <c r="I141" s="17"/>
      <c r="J141" s="20"/>
      <c r="K141" s="23"/>
      <c r="M141" s="13"/>
    </row>
    <row r="142" spans="1:13" s="12" customFormat="1" x14ac:dyDescent="0.2">
      <c r="A142" s="39">
        <v>141</v>
      </c>
      <c r="B142" s="15"/>
      <c r="C142" s="15"/>
      <c r="D142" s="18"/>
      <c r="E142" s="40"/>
      <c r="F142" s="40"/>
      <c r="G142" s="37"/>
      <c r="H142" s="24"/>
      <c r="I142" s="17"/>
      <c r="J142" s="20"/>
      <c r="K142" s="23"/>
    </row>
    <row r="143" spans="1:13" s="12" customFormat="1" x14ac:dyDescent="0.2">
      <c r="A143" s="39">
        <v>142</v>
      </c>
      <c r="B143" s="15"/>
      <c r="C143" s="15"/>
      <c r="D143" s="18"/>
      <c r="E143" s="40"/>
      <c r="F143" s="40"/>
      <c r="G143" s="37"/>
      <c r="H143" s="24"/>
      <c r="I143" s="17"/>
      <c r="J143" s="20"/>
      <c r="K143" s="23"/>
      <c r="M143" s="13"/>
    </row>
    <row r="144" spans="1:13" s="12" customFormat="1" x14ac:dyDescent="0.2">
      <c r="A144" s="39">
        <v>143</v>
      </c>
      <c r="B144" s="15"/>
      <c r="C144" s="15"/>
      <c r="D144" s="18"/>
      <c r="E144" s="40"/>
      <c r="F144" s="40"/>
      <c r="G144" s="37"/>
      <c r="H144" s="24"/>
      <c r="I144" s="17"/>
      <c r="J144" s="20"/>
      <c r="K144" s="23"/>
      <c r="M144" s="13"/>
    </row>
    <row r="145" spans="1:14" s="12" customFormat="1" x14ac:dyDescent="0.2">
      <c r="A145" s="39">
        <v>144</v>
      </c>
      <c r="B145" s="15"/>
      <c r="C145" s="15"/>
      <c r="D145" s="18"/>
      <c r="E145" s="40"/>
      <c r="F145" s="40"/>
      <c r="G145" s="37"/>
      <c r="H145" s="24"/>
      <c r="I145" s="17"/>
      <c r="J145" s="20"/>
      <c r="K145" s="23"/>
    </row>
    <row r="146" spans="1:14" s="12" customFormat="1" x14ac:dyDescent="0.2">
      <c r="A146" s="39">
        <v>145</v>
      </c>
      <c r="B146" s="15"/>
      <c r="C146" s="15"/>
      <c r="D146" s="18"/>
      <c r="E146" s="40"/>
      <c r="F146" s="40"/>
      <c r="G146" s="37"/>
      <c r="H146" s="24"/>
      <c r="I146" s="17"/>
      <c r="J146" s="20"/>
      <c r="K146" s="23"/>
      <c r="L146" s="26"/>
      <c r="M146" s="13"/>
    </row>
    <row r="147" spans="1:14" s="12" customFormat="1" x14ac:dyDescent="0.2">
      <c r="A147" s="39">
        <v>146</v>
      </c>
      <c r="B147" s="15"/>
      <c r="C147" s="15"/>
      <c r="D147" s="18"/>
      <c r="E147" s="40"/>
      <c r="F147" s="40"/>
      <c r="G147" s="37"/>
      <c r="H147" s="24"/>
      <c r="I147" s="17"/>
      <c r="J147" s="20"/>
      <c r="K147" s="23"/>
      <c r="L147" s="26"/>
      <c r="M147" s="13"/>
    </row>
    <row r="148" spans="1:14" s="12" customFormat="1" x14ac:dyDescent="0.2">
      <c r="A148" s="39">
        <v>147</v>
      </c>
      <c r="B148" s="15"/>
      <c r="C148" s="15"/>
      <c r="D148" s="18"/>
      <c r="E148" s="40"/>
      <c r="F148" s="40"/>
      <c r="G148" s="37"/>
      <c r="H148" s="24"/>
      <c r="I148" s="17"/>
      <c r="J148" s="20"/>
      <c r="K148" s="23"/>
      <c r="L148" s="26"/>
      <c r="M148" s="13"/>
    </row>
    <row r="149" spans="1:14" s="12" customFormat="1" x14ac:dyDescent="0.2">
      <c r="A149" s="39">
        <v>148</v>
      </c>
      <c r="B149" s="15"/>
      <c r="C149" s="15"/>
      <c r="D149" s="18"/>
      <c r="E149" s="40"/>
      <c r="F149" s="40"/>
      <c r="G149" s="37"/>
      <c r="H149" s="24"/>
      <c r="I149" s="17"/>
      <c r="J149" s="20"/>
      <c r="K149" s="23"/>
      <c r="L149" s="26"/>
      <c r="M149" s="13"/>
    </row>
    <row r="150" spans="1:14" s="12" customFormat="1" x14ac:dyDescent="0.2">
      <c r="A150" s="39">
        <v>149</v>
      </c>
      <c r="B150" s="15"/>
      <c r="C150" s="15"/>
      <c r="D150" s="18"/>
      <c r="E150" s="40"/>
      <c r="F150" s="40"/>
      <c r="G150" s="37"/>
      <c r="H150" s="24"/>
      <c r="I150" s="17"/>
      <c r="J150" s="20"/>
      <c r="K150" s="23"/>
    </row>
    <row r="151" spans="1:14" s="12" customFormat="1" x14ac:dyDescent="0.2">
      <c r="A151" s="39">
        <v>150</v>
      </c>
      <c r="B151" s="15"/>
      <c r="C151" s="15"/>
      <c r="D151" s="18"/>
      <c r="E151" s="40"/>
      <c r="F151" s="40"/>
      <c r="G151" s="37"/>
      <c r="H151" s="24"/>
      <c r="I151" s="17"/>
      <c r="J151" s="20"/>
      <c r="K151" s="23"/>
      <c r="M151" s="13"/>
      <c r="N151" s="13"/>
    </row>
    <row r="152" spans="1:14" s="12" customFormat="1" x14ac:dyDescent="0.2">
      <c r="A152" s="39">
        <v>151</v>
      </c>
      <c r="B152" s="15"/>
      <c r="C152" s="15"/>
      <c r="D152" s="18"/>
      <c r="E152" s="40"/>
      <c r="F152" s="40"/>
      <c r="G152" s="37"/>
      <c r="H152" s="24"/>
      <c r="I152" s="17"/>
      <c r="J152" s="20"/>
      <c r="K152" s="23"/>
      <c r="L152" s="26"/>
      <c r="M152" s="13"/>
    </row>
    <row r="153" spans="1:14" s="12" customFormat="1" x14ac:dyDescent="0.2">
      <c r="A153" s="39">
        <v>152</v>
      </c>
      <c r="B153" s="15"/>
      <c r="C153" s="15"/>
      <c r="D153" s="18"/>
      <c r="E153" s="40"/>
      <c r="F153" s="40"/>
      <c r="G153" s="37"/>
      <c r="H153" s="24"/>
      <c r="I153" s="17"/>
      <c r="J153" s="20"/>
      <c r="K153" s="23"/>
    </row>
    <row r="154" spans="1:14" s="12" customFormat="1" x14ac:dyDescent="0.2">
      <c r="A154" s="39">
        <v>153</v>
      </c>
      <c r="B154" s="15"/>
      <c r="C154" s="15"/>
      <c r="D154" s="18"/>
      <c r="E154" s="40"/>
      <c r="F154" s="40"/>
      <c r="G154" s="37"/>
      <c r="H154" s="24"/>
      <c r="I154" s="17"/>
      <c r="J154" s="20"/>
      <c r="K154" s="23"/>
      <c r="M154" s="13"/>
    </row>
    <row r="155" spans="1:14" s="12" customFormat="1" x14ac:dyDescent="0.2">
      <c r="A155" s="39">
        <v>154</v>
      </c>
      <c r="B155" s="15"/>
      <c r="C155" s="15"/>
      <c r="D155" s="18"/>
      <c r="E155" s="40"/>
      <c r="F155" s="40"/>
      <c r="G155" s="37"/>
      <c r="H155" s="24"/>
      <c r="I155" s="17"/>
      <c r="J155" s="20"/>
      <c r="K155" s="23"/>
      <c r="M155" s="13"/>
    </row>
    <row r="156" spans="1:14" s="12" customFormat="1" x14ac:dyDescent="0.2">
      <c r="A156" s="39">
        <v>155</v>
      </c>
      <c r="B156" s="15"/>
      <c r="C156" s="15"/>
      <c r="D156" s="18"/>
      <c r="E156" s="40"/>
      <c r="F156" s="40"/>
      <c r="G156" s="37"/>
      <c r="H156" s="24"/>
      <c r="I156" s="17"/>
      <c r="J156" s="20"/>
      <c r="K156" s="23"/>
      <c r="M156" s="13"/>
    </row>
    <row r="157" spans="1:14" s="12" customFormat="1" x14ac:dyDescent="0.2">
      <c r="A157" s="39">
        <v>156</v>
      </c>
      <c r="B157" s="15"/>
      <c r="C157" s="15"/>
      <c r="D157" s="18"/>
      <c r="E157" s="40"/>
      <c r="F157" s="40"/>
      <c r="G157" s="37"/>
      <c r="H157" s="24"/>
      <c r="I157" s="17"/>
      <c r="J157" s="20"/>
      <c r="K157" s="23"/>
    </row>
    <row r="158" spans="1:14" s="12" customFormat="1" x14ac:dyDescent="0.2">
      <c r="A158" s="39">
        <v>157</v>
      </c>
      <c r="B158" s="15"/>
      <c r="C158" s="15"/>
      <c r="D158" s="18"/>
      <c r="E158" s="40"/>
      <c r="F158" s="40"/>
      <c r="G158" s="37"/>
      <c r="H158" s="24"/>
      <c r="I158" s="17"/>
      <c r="J158" s="20"/>
      <c r="K158" s="23"/>
    </row>
    <row r="159" spans="1:14" s="12" customFormat="1" x14ac:dyDescent="0.2">
      <c r="A159" s="39">
        <v>158</v>
      </c>
      <c r="B159" s="15"/>
      <c r="C159" s="15"/>
      <c r="D159" s="18"/>
      <c r="E159" s="40"/>
      <c r="F159" s="40"/>
      <c r="G159" s="37"/>
      <c r="H159" s="24"/>
      <c r="I159" s="17"/>
      <c r="J159" s="20"/>
      <c r="K159" s="23"/>
      <c r="L159" s="26"/>
      <c r="M159" s="13"/>
    </row>
    <row r="160" spans="1:14" s="12" customFormat="1" x14ac:dyDescent="0.2">
      <c r="A160" s="39">
        <v>159</v>
      </c>
      <c r="B160" s="15"/>
      <c r="C160" s="15"/>
      <c r="D160" s="18"/>
      <c r="E160" s="40"/>
      <c r="F160" s="40"/>
      <c r="G160" s="37"/>
      <c r="H160" s="24"/>
      <c r="I160" s="17"/>
      <c r="J160" s="20"/>
      <c r="K160" s="23"/>
      <c r="L160" s="26"/>
      <c r="M160" s="13"/>
    </row>
    <row r="161" spans="1:14" s="12" customFormat="1" x14ac:dyDescent="0.2">
      <c r="A161" s="39">
        <v>160</v>
      </c>
      <c r="B161" s="15"/>
      <c r="C161" s="15"/>
      <c r="D161" s="18"/>
      <c r="E161" s="40"/>
      <c r="F161" s="40"/>
      <c r="G161" s="37"/>
      <c r="H161" s="24"/>
      <c r="I161" s="17"/>
      <c r="J161" s="20"/>
      <c r="K161" s="23"/>
      <c r="L161" s="26"/>
      <c r="M161" s="13"/>
    </row>
    <row r="162" spans="1:14" s="12" customFormat="1" x14ac:dyDescent="0.2">
      <c r="A162" s="39">
        <v>161</v>
      </c>
      <c r="B162" s="15"/>
      <c r="C162" s="15"/>
      <c r="D162" s="18"/>
      <c r="E162" s="40"/>
      <c r="F162" s="40"/>
      <c r="G162" s="37"/>
      <c r="H162" s="24"/>
      <c r="I162" s="17"/>
      <c r="J162" s="20"/>
      <c r="K162" s="23"/>
    </row>
    <row r="163" spans="1:14" s="12" customFormat="1" x14ac:dyDescent="0.2">
      <c r="A163" s="39">
        <v>162</v>
      </c>
      <c r="B163" s="15"/>
      <c r="C163" s="15"/>
      <c r="D163" s="18"/>
      <c r="E163" s="40"/>
      <c r="F163" s="40"/>
      <c r="G163" s="37"/>
      <c r="H163" s="24"/>
      <c r="I163" s="17"/>
      <c r="J163" s="20"/>
      <c r="K163" s="23"/>
      <c r="L163" s="27"/>
      <c r="M163" s="13"/>
      <c r="N163" s="13"/>
    </row>
    <row r="164" spans="1:14" s="12" customFormat="1" x14ac:dyDescent="0.2">
      <c r="A164" s="39">
        <v>163</v>
      </c>
      <c r="B164" s="15"/>
      <c r="C164" s="15"/>
      <c r="D164" s="18"/>
      <c r="E164" s="40"/>
      <c r="F164" s="40"/>
      <c r="G164" s="37"/>
      <c r="H164" s="24"/>
      <c r="I164" s="17"/>
      <c r="J164" s="20"/>
      <c r="K164" s="23"/>
      <c r="L164" s="26"/>
      <c r="M164" s="13"/>
    </row>
    <row r="165" spans="1:14" s="12" customFormat="1" x14ac:dyDescent="0.2">
      <c r="A165" s="39">
        <v>164</v>
      </c>
      <c r="B165" s="15"/>
      <c r="C165" s="15"/>
      <c r="D165" s="18"/>
      <c r="E165" s="40"/>
      <c r="F165" s="40"/>
      <c r="G165" s="37"/>
      <c r="H165" s="24"/>
      <c r="I165" s="17"/>
      <c r="J165" s="20"/>
      <c r="K165" s="23"/>
      <c r="M165" s="13"/>
    </row>
    <row r="166" spans="1:14" s="12" customFormat="1" x14ac:dyDescent="0.2">
      <c r="A166" s="39">
        <v>165</v>
      </c>
      <c r="B166" s="15"/>
      <c r="C166" s="15"/>
      <c r="D166" s="18"/>
      <c r="E166" s="40"/>
      <c r="F166" s="40"/>
      <c r="G166" s="37"/>
      <c r="H166" s="24"/>
      <c r="I166" s="17"/>
      <c r="J166" s="20"/>
      <c r="K166" s="23"/>
    </row>
    <row r="167" spans="1:14" s="12" customFormat="1" x14ac:dyDescent="0.2">
      <c r="A167" s="39">
        <v>166</v>
      </c>
      <c r="B167" s="15"/>
      <c r="C167" s="15"/>
      <c r="D167" s="18"/>
      <c r="E167" s="40"/>
      <c r="F167" s="40"/>
      <c r="G167" s="37"/>
      <c r="H167" s="24"/>
      <c r="I167" s="17"/>
      <c r="J167" s="20"/>
      <c r="K167" s="23"/>
    </row>
    <row r="168" spans="1:14" s="12" customFormat="1" x14ac:dyDescent="0.2">
      <c r="A168" s="39">
        <v>167</v>
      </c>
      <c r="B168" s="15"/>
      <c r="C168" s="15"/>
      <c r="D168" s="18"/>
      <c r="E168" s="40"/>
      <c r="F168" s="40"/>
      <c r="G168" s="37"/>
      <c r="H168" s="24"/>
      <c r="I168" s="17"/>
      <c r="J168" s="20"/>
      <c r="K168" s="23"/>
    </row>
    <row r="169" spans="1:14" s="12" customFormat="1" x14ac:dyDescent="0.2">
      <c r="A169" s="39">
        <v>168</v>
      </c>
      <c r="B169" s="15"/>
      <c r="C169" s="15"/>
      <c r="D169" s="18"/>
      <c r="E169" s="40"/>
      <c r="F169" s="40"/>
      <c r="G169" s="37"/>
      <c r="H169" s="24"/>
      <c r="I169" s="17"/>
      <c r="J169" s="20"/>
      <c r="K169" s="23"/>
    </row>
    <row r="170" spans="1:14" s="12" customFormat="1" x14ac:dyDescent="0.2">
      <c r="A170" s="39">
        <v>169</v>
      </c>
      <c r="B170" s="15"/>
      <c r="C170" s="15"/>
      <c r="D170" s="18"/>
      <c r="E170" s="40"/>
      <c r="F170" s="40"/>
      <c r="G170" s="37"/>
      <c r="H170" s="24"/>
      <c r="I170" s="17"/>
      <c r="J170" s="20"/>
      <c r="K170" s="23"/>
    </row>
    <row r="171" spans="1:14" s="12" customFormat="1" x14ac:dyDescent="0.2">
      <c r="A171" s="39">
        <v>170</v>
      </c>
      <c r="B171" s="15"/>
      <c r="C171" s="15"/>
      <c r="D171" s="18"/>
      <c r="E171" s="40"/>
      <c r="F171" s="40"/>
      <c r="G171" s="37"/>
      <c r="H171" s="24"/>
      <c r="I171" s="17"/>
      <c r="J171" s="20"/>
      <c r="K171" s="23"/>
    </row>
    <row r="172" spans="1:14" s="12" customFormat="1" x14ac:dyDescent="0.2">
      <c r="A172" s="39">
        <v>171</v>
      </c>
      <c r="B172" s="15"/>
      <c r="C172" s="15"/>
      <c r="D172" s="18"/>
      <c r="E172" s="40"/>
      <c r="F172" s="40"/>
      <c r="G172" s="37"/>
      <c r="H172" s="24"/>
      <c r="I172" s="17"/>
      <c r="J172" s="20"/>
      <c r="K172" s="23"/>
      <c r="M172" s="13"/>
    </row>
    <row r="173" spans="1:14" s="12" customFormat="1" x14ac:dyDescent="0.2">
      <c r="A173" s="39">
        <v>172</v>
      </c>
      <c r="B173" s="15"/>
      <c r="C173" s="15"/>
      <c r="D173" s="18"/>
      <c r="E173" s="40"/>
      <c r="F173" s="40"/>
      <c r="G173" s="37"/>
      <c r="H173" s="24"/>
      <c r="I173" s="17"/>
      <c r="J173" s="20"/>
      <c r="K173" s="23"/>
      <c r="M173" s="13"/>
    </row>
    <row r="174" spans="1:14" s="12" customFormat="1" x14ac:dyDescent="0.2">
      <c r="A174" s="39">
        <v>173</v>
      </c>
      <c r="B174" s="15"/>
      <c r="C174" s="15"/>
      <c r="D174" s="18"/>
      <c r="E174" s="40"/>
      <c r="F174" s="40"/>
      <c r="G174" s="37"/>
      <c r="H174" s="24"/>
      <c r="I174" s="17"/>
      <c r="J174" s="20"/>
      <c r="K174" s="23"/>
      <c r="M174" s="13"/>
    </row>
    <row r="175" spans="1:14" s="12" customFormat="1" x14ac:dyDescent="0.2">
      <c r="A175" s="39">
        <v>174</v>
      </c>
      <c r="B175" s="15"/>
      <c r="C175" s="15"/>
      <c r="D175" s="18"/>
      <c r="E175" s="40"/>
      <c r="F175" s="40"/>
      <c r="G175" s="37"/>
      <c r="H175" s="24"/>
      <c r="I175" s="17"/>
      <c r="J175" s="20"/>
      <c r="K175" s="23"/>
      <c r="M175" s="13"/>
    </row>
    <row r="176" spans="1:14" s="12" customFormat="1" x14ac:dyDescent="0.2">
      <c r="A176" s="39">
        <v>175</v>
      </c>
      <c r="B176" s="15"/>
      <c r="C176" s="15"/>
      <c r="D176" s="18"/>
      <c r="E176" s="40"/>
      <c r="F176" s="40"/>
      <c r="G176" s="37"/>
      <c r="H176" s="24"/>
      <c r="I176" s="17"/>
      <c r="J176" s="20"/>
      <c r="K176" s="23"/>
      <c r="M176" s="13"/>
    </row>
    <row r="177" spans="1:14" s="12" customFormat="1" x14ac:dyDescent="0.2">
      <c r="A177" s="39">
        <v>176</v>
      </c>
      <c r="B177" s="15"/>
      <c r="C177" s="15"/>
      <c r="D177" s="18"/>
      <c r="E177" s="40"/>
      <c r="F177" s="40"/>
      <c r="G177" s="37"/>
      <c r="H177" s="24"/>
      <c r="I177" s="17"/>
      <c r="J177" s="20"/>
      <c r="K177" s="23"/>
      <c r="M177" s="13"/>
    </row>
    <row r="178" spans="1:14" s="12" customFormat="1" x14ac:dyDescent="0.2">
      <c r="A178" s="39">
        <v>177</v>
      </c>
      <c r="B178" s="15"/>
      <c r="C178" s="15"/>
      <c r="D178" s="18"/>
      <c r="E178" s="40"/>
      <c r="F178" s="40"/>
      <c r="G178" s="37"/>
      <c r="H178" s="24"/>
      <c r="I178" s="17"/>
      <c r="J178" s="20"/>
      <c r="K178" s="23"/>
      <c r="L178" s="25"/>
      <c r="M178" s="13"/>
      <c r="N178" s="13"/>
    </row>
    <row r="179" spans="1:14" s="12" customFormat="1" x14ac:dyDescent="0.2">
      <c r="A179" s="39">
        <v>178</v>
      </c>
      <c r="B179" s="15"/>
      <c r="C179" s="15"/>
      <c r="D179" s="18"/>
      <c r="E179" s="40"/>
      <c r="F179" s="40"/>
      <c r="G179" s="37"/>
      <c r="H179" s="24"/>
      <c r="I179" s="17"/>
      <c r="J179" s="20"/>
      <c r="K179" s="23"/>
    </row>
    <row r="180" spans="1:14" s="12" customFormat="1" x14ac:dyDescent="0.2">
      <c r="A180" s="39">
        <v>179</v>
      </c>
      <c r="B180" s="15"/>
      <c r="C180" s="15"/>
      <c r="D180" s="18"/>
      <c r="E180" s="40"/>
      <c r="F180" s="40"/>
      <c r="G180" s="37"/>
      <c r="H180" s="24"/>
      <c r="I180" s="17"/>
      <c r="J180" s="20"/>
      <c r="K180" s="23"/>
      <c r="L180" s="27"/>
      <c r="M180" s="13"/>
      <c r="N180" s="13"/>
    </row>
    <row r="181" spans="1:14" s="12" customFormat="1" x14ac:dyDescent="0.2">
      <c r="A181" s="39">
        <v>180</v>
      </c>
      <c r="B181" s="15"/>
      <c r="C181" s="15"/>
      <c r="D181" s="18"/>
      <c r="E181" s="40"/>
      <c r="F181" s="40"/>
      <c r="G181" s="37"/>
      <c r="H181" s="24"/>
      <c r="I181" s="17"/>
      <c r="J181" s="20"/>
      <c r="K181" s="23"/>
      <c r="L181" s="26"/>
      <c r="M181" s="13"/>
      <c r="N181" s="13"/>
    </row>
    <row r="182" spans="1:14" s="12" customFormat="1" x14ac:dyDescent="0.2">
      <c r="A182" s="39">
        <v>181</v>
      </c>
      <c r="B182" s="15"/>
      <c r="C182" s="15"/>
      <c r="D182" s="18"/>
      <c r="E182" s="40"/>
      <c r="F182" s="40"/>
      <c r="G182" s="37"/>
      <c r="H182" s="24"/>
      <c r="I182" s="17"/>
      <c r="J182" s="20"/>
      <c r="K182" s="23"/>
      <c r="L182" s="26"/>
      <c r="M182" s="13"/>
    </row>
    <row r="183" spans="1:14" s="12" customFormat="1" x14ac:dyDescent="0.2">
      <c r="A183" s="39">
        <v>182</v>
      </c>
      <c r="B183" s="15"/>
      <c r="C183" s="15"/>
      <c r="D183" s="18"/>
      <c r="E183" s="40"/>
      <c r="F183" s="40"/>
      <c r="G183" s="37"/>
      <c r="H183" s="24"/>
      <c r="I183" s="17"/>
      <c r="J183" s="20"/>
      <c r="K183" s="23"/>
      <c r="M183" s="13"/>
      <c r="N183" s="13"/>
    </row>
    <row r="184" spans="1:14" s="12" customFormat="1" x14ac:dyDescent="0.2">
      <c r="A184" s="39">
        <v>183</v>
      </c>
      <c r="B184" s="15"/>
      <c r="C184" s="15"/>
      <c r="D184" s="18"/>
      <c r="E184" s="40"/>
      <c r="F184" s="40"/>
      <c r="G184" s="37"/>
      <c r="H184" s="24"/>
      <c r="I184" s="17"/>
      <c r="J184" s="20"/>
      <c r="K184" s="23"/>
      <c r="M184" s="13"/>
      <c r="N184" s="13"/>
    </row>
    <row r="185" spans="1:14" x14ac:dyDescent="0.2">
      <c r="H185" s="31"/>
      <c r="L185" s="34"/>
    </row>
    <row r="186" spans="1:14" x14ac:dyDescent="0.2">
      <c r="H186" s="31"/>
      <c r="L186" s="34"/>
    </row>
    <row r="187" spans="1:14" x14ac:dyDescent="0.2">
      <c r="H187" s="31"/>
      <c r="L187" s="34"/>
    </row>
    <row r="188" spans="1:14" x14ac:dyDescent="0.2">
      <c r="H188" s="31"/>
    </row>
    <row r="189" spans="1:14" x14ac:dyDescent="0.2">
      <c r="H189" s="31"/>
    </row>
  </sheetData>
  <autoFilter ref="A1:K184" xr:uid="{00000000-0009-0000-0000-000001000000}"/>
  <conditionalFormatting sqref="A1:K1048576">
    <cfRule type="expression" dxfId="0" priority="1">
      <formula>IF($J1="Closed",1,0)</formula>
    </cfRule>
  </conditionalFormatting>
  <printOptions horizontalCentered="1"/>
  <pageMargins left="0.39370078740157483" right="0.39370078740157483" top="0.19685039370078741" bottom="0.78740157480314965" header="0.31496062992125984" footer="0.31496062992125984"/>
  <pageSetup paperSize="9" scale="78" fitToHeight="0" orientation="landscape" r:id="rId1"/>
  <headerFooter>
    <oddFooter>&amp;L&amp;8Prozessoptimierung | Kst.132 | Name&amp;C&amp;8&amp;F&amp;R&amp;8&amp;P von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1F33CD-659D-4181-BEB1-D8509FB592A3}">
  <sheetPr codeName="Munka6">
    <tabColor rgb="FFC00000"/>
  </sheetPr>
  <dimension ref="A1:G131"/>
  <sheetViews>
    <sheetView workbookViewId="0">
      <selection activeCell="D2" sqref="D2:D6"/>
    </sheetView>
  </sheetViews>
  <sheetFormatPr defaultRowHeight="12.75" x14ac:dyDescent="0.2"/>
  <cols>
    <col min="2" max="2" width="10.140625" bestFit="1" customWidth="1"/>
    <col min="3" max="3" width="37" style="53" customWidth="1"/>
    <col min="4" max="4" width="16.85546875" bestFit="1" customWidth="1"/>
    <col min="5" max="5" width="35.85546875" style="53" bestFit="1" customWidth="1"/>
    <col min="6" max="6" width="47" style="53" customWidth="1"/>
    <col min="7" max="7" width="41.28515625" style="53" bestFit="1" customWidth="1"/>
  </cols>
  <sheetData>
    <row r="1" spans="1:7" x14ac:dyDescent="0.2">
      <c r="A1" s="6" t="s">
        <v>21</v>
      </c>
      <c r="B1" s="7" t="s">
        <v>22</v>
      </c>
      <c r="C1" s="7" t="s">
        <v>51</v>
      </c>
      <c r="D1" s="7" t="s">
        <v>66</v>
      </c>
      <c r="E1" s="7" t="s">
        <v>57</v>
      </c>
      <c r="F1" s="7" t="s">
        <v>27</v>
      </c>
      <c r="G1" s="7" t="s">
        <v>54</v>
      </c>
    </row>
    <row r="2" spans="1:7" ht="25.5" x14ac:dyDescent="0.2">
      <c r="A2" s="39">
        <v>1</v>
      </c>
      <c r="B2" s="54">
        <v>44887</v>
      </c>
      <c r="C2" s="50" t="s">
        <v>52</v>
      </c>
      <c r="D2" s="54">
        <v>44887</v>
      </c>
      <c r="E2" s="51"/>
      <c r="F2" s="50" t="s">
        <v>53</v>
      </c>
      <c r="G2" s="52" t="s">
        <v>69</v>
      </c>
    </row>
    <row r="3" spans="1:7" ht="25.5" x14ac:dyDescent="0.2">
      <c r="A3" s="39">
        <v>2</v>
      </c>
      <c r="B3" s="54">
        <v>44887</v>
      </c>
      <c r="C3" s="50" t="s">
        <v>58</v>
      </c>
      <c r="D3" s="54">
        <v>44887</v>
      </c>
      <c r="E3" s="50" t="s">
        <v>67</v>
      </c>
      <c r="F3" s="50"/>
      <c r="G3" s="52" t="s">
        <v>68</v>
      </c>
    </row>
    <row r="4" spans="1:7" ht="25.5" x14ac:dyDescent="0.2">
      <c r="A4" s="39">
        <v>3</v>
      </c>
      <c r="B4" s="54">
        <v>44887</v>
      </c>
      <c r="C4" s="50" t="s">
        <v>61</v>
      </c>
      <c r="D4" s="54">
        <v>44887</v>
      </c>
      <c r="E4" s="50" t="s">
        <v>62</v>
      </c>
      <c r="F4" s="50" t="s">
        <v>63</v>
      </c>
      <c r="G4" s="52" t="s">
        <v>64</v>
      </c>
    </row>
    <row r="5" spans="1:7" ht="25.5" x14ac:dyDescent="0.2">
      <c r="A5" s="39">
        <v>4</v>
      </c>
      <c r="B5" s="54">
        <v>44887</v>
      </c>
      <c r="C5" s="50" t="s">
        <v>55</v>
      </c>
      <c r="D5" s="54">
        <v>44887</v>
      </c>
      <c r="E5" s="51" t="s">
        <v>59</v>
      </c>
      <c r="F5" s="50"/>
      <c r="G5" s="52" t="s">
        <v>56</v>
      </c>
    </row>
    <row r="6" spans="1:7" ht="25.5" x14ac:dyDescent="0.2">
      <c r="A6" s="39">
        <v>5</v>
      </c>
      <c r="B6" s="54">
        <v>44887</v>
      </c>
      <c r="C6" s="50" t="s">
        <v>60</v>
      </c>
      <c r="D6" s="54">
        <v>44887</v>
      </c>
      <c r="E6" s="50"/>
      <c r="F6" s="50"/>
      <c r="G6" s="52" t="s">
        <v>65</v>
      </c>
    </row>
    <row r="7" spans="1:7" x14ac:dyDescent="0.2">
      <c r="A7" s="39">
        <v>6</v>
      </c>
      <c r="B7" s="54"/>
      <c r="C7" s="50"/>
      <c r="D7" s="49"/>
      <c r="E7" s="50"/>
      <c r="F7" s="50"/>
      <c r="G7" s="50"/>
    </row>
    <row r="8" spans="1:7" x14ac:dyDescent="0.2">
      <c r="A8" s="39">
        <v>7</v>
      </c>
      <c r="B8" s="47"/>
      <c r="C8" s="48"/>
      <c r="D8" s="47"/>
      <c r="E8" s="48"/>
      <c r="F8" s="48"/>
      <c r="G8" s="48"/>
    </row>
    <row r="9" spans="1:7" x14ac:dyDescent="0.2">
      <c r="A9" s="39">
        <v>8</v>
      </c>
      <c r="B9" s="47"/>
      <c r="C9" s="48"/>
      <c r="D9" s="47"/>
      <c r="E9" s="48"/>
      <c r="F9" s="48"/>
      <c r="G9" s="48"/>
    </row>
    <row r="10" spans="1:7" x14ac:dyDescent="0.2">
      <c r="A10" s="39">
        <v>9</v>
      </c>
      <c r="B10" s="47"/>
      <c r="C10" s="48"/>
      <c r="D10" s="47"/>
      <c r="E10" s="48"/>
      <c r="F10" s="48"/>
      <c r="G10" s="48"/>
    </row>
    <row r="11" spans="1:7" x14ac:dyDescent="0.2">
      <c r="A11" s="39">
        <v>10</v>
      </c>
      <c r="B11" s="47"/>
      <c r="C11" s="48"/>
      <c r="D11" s="47"/>
      <c r="E11" s="48"/>
      <c r="F11" s="48"/>
      <c r="G11" s="48"/>
    </row>
    <row r="12" spans="1:7" x14ac:dyDescent="0.2">
      <c r="A12" s="39">
        <v>11</v>
      </c>
      <c r="B12" s="47"/>
      <c r="C12" s="48"/>
      <c r="D12" s="47"/>
      <c r="E12" s="48"/>
      <c r="F12" s="48"/>
      <c r="G12" s="48"/>
    </row>
    <row r="13" spans="1:7" x14ac:dyDescent="0.2">
      <c r="A13" s="39">
        <v>12</v>
      </c>
      <c r="B13" s="47"/>
      <c r="C13" s="48"/>
      <c r="D13" s="47"/>
      <c r="E13" s="48"/>
      <c r="F13" s="48"/>
      <c r="G13" s="48"/>
    </row>
    <row r="14" spans="1:7" x14ac:dyDescent="0.2">
      <c r="A14" s="39">
        <v>13</v>
      </c>
      <c r="B14" s="47"/>
      <c r="C14" s="48"/>
      <c r="D14" s="47"/>
      <c r="E14" s="48"/>
      <c r="F14" s="48"/>
      <c r="G14" s="48"/>
    </row>
    <row r="15" spans="1:7" x14ac:dyDescent="0.2">
      <c r="A15" s="39">
        <v>14</v>
      </c>
      <c r="B15" s="47"/>
      <c r="C15" s="48"/>
      <c r="D15" s="47"/>
      <c r="E15" s="48"/>
      <c r="F15" s="48"/>
      <c r="G15" s="48"/>
    </row>
    <row r="16" spans="1:7" x14ac:dyDescent="0.2">
      <c r="A16" s="39">
        <v>15</v>
      </c>
      <c r="B16" s="47"/>
      <c r="C16" s="48"/>
      <c r="D16" s="47"/>
      <c r="E16" s="48"/>
      <c r="F16" s="48"/>
      <c r="G16" s="48"/>
    </row>
    <row r="17" spans="1:7" x14ac:dyDescent="0.2">
      <c r="A17" s="39">
        <v>16</v>
      </c>
      <c r="B17" s="47"/>
      <c r="C17" s="48"/>
      <c r="D17" s="47"/>
      <c r="E17" s="48"/>
      <c r="F17" s="48"/>
      <c r="G17" s="48"/>
    </row>
    <row r="18" spans="1:7" x14ac:dyDescent="0.2">
      <c r="A18" s="39">
        <v>17</v>
      </c>
      <c r="B18" s="47"/>
      <c r="C18" s="48"/>
      <c r="D18" s="47"/>
      <c r="E18" s="48"/>
      <c r="F18" s="48"/>
      <c r="G18" s="48"/>
    </row>
    <row r="19" spans="1:7" x14ac:dyDescent="0.2">
      <c r="A19" s="39">
        <v>18</v>
      </c>
      <c r="B19" s="47"/>
      <c r="C19" s="48"/>
      <c r="D19" s="47"/>
      <c r="E19" s="48"/>
      <c r="F19" s="48"/>
      <c r="G19" s="48"/>
    </row>
    <row r="20" spans="1:7" x14ac:dyDescent="0.2">
      <c r="A20" s="39">
        <v>19</v>
      </c>
      <c r="B20" s="47"/>
      <c r="C20" s="48"/>
      <c r="D20" s="47"/>
      <c r="E20" s="48"/>
      <c r="F20" s="48"/>
      <c r="G20" s="48"/>
    </row>
    <row r="21" spans="1:7" x14ac:dyDescent="0.2">
      <c r="A21" s="39">
        <v>20</v>
      </c>
      <c r="B21" s="47"/>
      <c r="C21" s="48"/>
      <c r="D21" s="47"/>
      <c r="E21" s="48"/>
      <c r="F21" s="48"/>
      <c r="G21" s="48"/>
    </row>
    <row r="22" spans="1:7" x14ac:dyDescent="0.2">
      <c r="A22" s="39">
        <v>21</v>
      </c>
      <c r="B22" s="47"/>
      <c r="C22" s="48"/>
      <c r="D22" s="47"/>
      <c r="E22" s="48"/>
      <c r="F22" s="48"/>
      <c r="G22" s="48"/>
    </row>
    <row r="23" spans="1:7" x14ac:dyDescent="0.2">
      <c r="A23" s="39">
        <v>22</v>
      </c>
      <c r="B23" s="47"/>
      <c r="C23" s="48"/>
      <c r="D23" s="47"/>
      <c r="E23" s="48"/>
      <c r="F23" s="48"/>
      <c r="G23" s="48"/>
    </row>
    <row r="24" spans="1:7" x14ac:dyDescent="0.2">
      <c r="A24" s="39">
        <v>23</v>
      </c>
      <c r="B24" s="47"/>
      <c r="C24" s="48"/>
      <c r="D24" s="47"/>
      <c r="E24" s="48"/>
      <c r="F24" s="48"/>
      <c r="G24" s="48"/>
    </row>
    <row r="25" spans="1:7" x14ac:dyDescent="0.2">
      <c r="A25" s="39">
        <v>24</v>
      </c>
      <c r="B25" s="47"/>
      <c r="C25" s="48"/>
      <c r="D25" s="47"/>
      <c r="E25" s="48"/>
      <c r="F25" s="48"/>
      <c r="G25" s="48"/>
    </row>
    <row r="26" spans="1:7" x14ac:dyDescent="0.2">
      <c r="A26" s="39">
        <v>25</v>
      </c>
      <c r="B26" s="47"/>
      <c r="C26" s="48"/>
      <c r="D26" s="47"/>
      <c r="E26" s="48"/>
      <c r="F26" s="48"/>
      <c r="G26" s="48"/>
    </row>
    <row r="27" spans="1:7" x14ac:dyDescent="0.2">
      <c r="A27" s="39">
        <v>26</v>
      </c>
      <c r="B27" s="47"/>
      <c r="C27" s="48"/>
      <c r="D27" s="47"/>
      <c r="E27" s="48"/>
      <c r="F27" s="48"/>
      <c r="G27" s="48"/>
    </row>
    <row r="28" spans="1:7" x14ac:dyDescent="0.2">
      <c r="A28" s="39">
        <v>27</v>
      </c>
      <c r="B28" s="47"/>
      <c r="C28" s="48"/>
      <c r="D28" s="47"/>
      <c r="E28" s="48"/>
      <c r="F28" s="48"/>
      <c r="G28" s="48"/>
    </row>
    <row r="29" spans="1:7" x14ac:dyDescent="0.2">
      <c r="A29" s="39">
        <v>28</v>
      </c>
      <c r="B29" s="47"/>
      <c r="C29" s="48"/>
      <c r="D29" s="47"/>
      <c r="E29" s="48"/>
      <c r="F29" s="48"/>
      <c r="G29" s="48"/>
    </row>
    <row r="30" spans="1:7" x14ac:dyDescent="0.2">
      <c r="A30" s="39">
        <v>29</v>
      </c>
      <c r="B30" s="47"/>
      <c r="C30" s="48"/>
      <c r="D30" s="47"/>
      <c r="E30" s="48"/>
      <c r="F30" s="48"/>
      <c r="G30" s="48"/>
    </row>
    <row r="31" spans="1:7" x14ac:dyDescent="0.2">
      <c r="A31" s="39">
        <v>30</v>
      </c>
      <c r="B31" s="47"/>
      <c r="C31" s="48"/>
      <c r="D31" s="47"/>
      <c r="E31" s="48"/>
      <c r="F31" s="48"/>
      <c r="G31" s="48"/>
    </row>
    <row r="32" spans="1:7" x14ac:dyDescent="0.2">
      <c r="A32" s="39">
        <v>31</v>
      </c>
      <c r="B32" s="47"/>
      <c r="C32" s="48"/>
      <c r="D32" s="47"/>
      <c r="E32" s="48"/>
      <c r="F32" s="48"/>
      <c r="G32" s="48"/>
    </row>
    <row r="33" spans="1:7" x14ac:dyDescent="0.2">
      <c r="A33" s="39">
        <v>32</v>
      </c>
      <c r="B33" s="47"/>
      <c r="C33" s="48"/>
      <c r="D33" s="47"/>
      <c r="E33" s="48"/>
      <c r="F33" s="48"/>
      <c r="G33" s="48"/>
    </row>
    <row r="34" spans="1:7" x14ac:dyDescent="0.2">
      <c r="A34" s="39">
        <v>33</v>
      </c>
      <c r="B34" s="47"/>
      <c r="C34" s="48"/>
      <c r="D34" s="47"/>
      <c r="E34" s="48"/>
      <c r="F34" s="48"/>
      <c r="G34" s="48"/>
    </row>
    <row r="35" spans="1:7" x14ac:dyDescent="0.2">
      <c r="A35" s="39">
        <v>34</v>
      </c>
      <c r="B35" s="47"/>
      <c r="C35" s="48"/>
      <c r="D35" s="47"/>
      <c r="E35" s="48"/>
      <c r="F35" s="48"/>
      <c r="G35" s="48"/>
    </row>
    <row r="36" spans="1:7" x14ac:dyDescent="0.2">
      <c r="A36" s="39">
        <v>35</v>
      </c>
      <c r="B36" s="47"/>
      <c r="C36" s="48"/>
      <c r="D36" s="47"/>
      <c r="E36" s="48"/>
      <c r="F36" s="48"/>
      <c r="G36" s="48"/>
    </row>
    <row r="37" spans="1:7" x14ac:dyDescent="0.2">
      <c r="A37" s="39">
        <v>36</v>
      </c>
      <c r="B37" s="47"/>
      <c r="C37" s="48"/>
      <c r="D37" s="47"/>
      <c r="E37" s="48"/>
      <c r="F37" s="48"/>
      <c r="G37" s="48"/>
    </row>
    <row r="38" spans="1:7" x14ac:dyDescent="0.2">
      <c r="A38" s="39">
        <v>37</v>
      </c>
      <c r="B38" s="47"/>
      <c r="C38" s="48"/>
      <c r="D38" s="47"/>
      <c r="E38" s="48"/>
      <c r="F38" s="48"/>
      <c r="G38" s="48"/>
    </row>
    <row r="39" spans="1:7" x14ac:dyDescent="0.2">
      <c r="A39" s="39">
        <v>38</v>
      </c>
      <c r="B39" s="47"/>
      <c r="C39" s="48"/>
      <c r="D39" s="47"/>
      <c r="E39" s="48"/>
      <c r="F39" s="48"/>
      <c r="G39" s="48"/>
    </row>
    <row r="40" spans="1:7" x14ac:dyDescent="0.2">
      <c r="A40" s="39">
        <v>39</v>
      </c>
      <c r="B40" s="47"/>
      <c r="C40" s="48"/>
      <c r="D40" s="47"/>
      <c r="E40" s="48"/>
      <c r="F40" s="48"/>
      <c r="G40" s="48"/>
    </row>
    <row r="41" spans="1:7" x14ac:dyDescent="0.2">
      <c r="A41" s="39">
        <v>40</v>
      </c>
      <c r="B41" s="47"/>
      <c r="C41" s="48"/>
      <c r="D41" s="47"/>
      <c r="E41" s="48"/>
      <c r="F41" s="48"/>
      <c r="G41" s="48"/>
    </row>
    <row r="42" spans="1:7" x14ac:dyDescent="0.2">
      <c r="A42" s="39">
        <v>41</v>
      </c>
      <c r="B42" s="47"/>
      <c r="C42" s="48"/>
      <c r="D42" s="47"/>
      <c r="E42" s="48"/>
      <c r="F42" s="48"/>
      <c r="G42" s="48"/>
    </row>
    <row r="43" spans="1:7" x14ac:dyDescent="0.2">
      <c r="A43" s="39">
        <v>42</v>
      </c>
      <c r="B43" s="47"/>
      <c r="C43" s="48"/>
      <c r="D43" s="47"/>
      <c r="E43" s="48"/>
      <c r="F43" s="48"/>
      <c r="G43" s="48"/>
    </row>
    <row r="44" spans="1:7" x14ac:dyDescent="0.2">
      <c r="A44" s="39">
        <v>43</v>
      </c>
      <c r="B44" s="47"/>
      <c r="C44" s="48"/>
      <c r="D44" s="47"/>
      <c r="E44" s="48"/>
      <c r="F44" s="48"/>
      <c r="G44" s="48"/>
    </row>
    <row r="45" spans="1:7" x14ac:dyDescent="0.2">
      <c r="A45" s="39">
        <v>44</v>
      </c>
      <c r="B45" s="47"/>
      <c r="C45" s="48"/>
      <c r="D45" s="47"/>
      <c r="E45" s="48"/>
      <c r="F45" s="48"/>
      <c r="G45" s="48"/>
    </row>
    <row r="46" spans="1:7" x14ac:dyDescent="0.2">
      <c r="A46" s="39">
        <v>45</v>
      </c>
      <c r="B46" s="47"/>
      <c r="C46" s="48"/>
      <c r="D46" s="47"/>
      <c r="E46" s="48"/>
      <c r="F46" s="48"/>
      <c r="G46" s="48"/>
    </row>
    <row r="47" spans="1:7" x14ac:dyDescent="0.2">
      <c r="A47" s="39">
        <v>46</v>
      </c>
      <c r="B47" s="47"/>
      <c r="C47" s="48"/>
      <c r="D47" s="47"/>
      <c r="E47" s="48"/>
      <c r="F47" s="48"/>
      <c r="G47" s="48"/>
    </row>
    <row r="48" spans="1:7" x14ac:dyDescent="0.2">
      <c r="A48" s="39">
        <v>47</v>
      </c>
      <c r="B48" s="47"/>
      <c r="C48" s="48"/>
      <c r="D48" s="47"/>
      <c r="E48" s="48"/>
      <c r="F48" s="48"/>
      <c r="G48" s="48"/>
    </row>
    <row r="49" spans="1:7" x14ac:dyDescent="0.2">
      <c r="A49" s="39">
        <v>48</v>
      </c>
      <c r="B49" s="47"/>
      <c r="C49" s="48"/>
      <c r="D49" s="47"/>
      <c r="E49" s="48"/>
      <c r="F49" s="48"/>
      <c r="G49" s="48"/>
    </row>
    <row r="50" spans="1:7" x14ac:dyDescent="0.2">
      <c r="A50" s="39">
        <v>49</v>
      </c>
      <c r="B50" s="47"/>
      <c r="C50" s="48"/>
      <c r="D50" s="47"/>
      <c r="E50" s="48"/>
      <c r="F50" s="48"/>
      <c r="G50" s="48"/>
    </row>
    <row r="51" spans="1:7" x14ac:dyDescent="0.2">
      <c r="A51" s="39">
        <v>50</v>
      </c>
      <c r="B51" s="47"/>
      <c r="C51" s="48"/>
      <c r="D51" s="47"/>
      <c r="E51" s="48"/>
      <c r="F51" s="48"/>
      <c r="G51" s="48"/>
    </row>
    <row r="52" spans="1:7" x14ac:dyDescent="0.2">
      <c r="A52" s="39">
        <v>51</v>
      </c>
      <c r="B52" s="47"/>
      <c r="C52" s="48"/>
      <c r="D52" s="47"/>
      <c r="E52" s="48"/>
      <c r="F52" s="48"/>
      <c r="G52" s="48"/>
    </row>
    <row r="53" spans="1:7" x14ac:dyDescent="0.2">
      <c r="A53" s="39">
        <v>52</v>
      </c>
      <c r="B53" s="47"/>
      <c r="C53" s="48"/>
      <c r="D53" s="47"/>
      <c r="E53" s="48"/>
      <c r="F53" s="48"/>
      <c r="G53" s="48"/>
    </row>
    <row r="54" spans="1:7" x14ac:dyDescent="0.2">
      <c r="A54" s="39">
        <v>53</v>
      </c>
      <c r="B54" s="47"/>
      <c r="C54" s="48"/>
      <c r="D54" s="47"/>
      <c r="E54" s="48"/>
      <c r="F54" s="48"/>
      <c r="G54" s="48"/>
    </row>
    <row r="55" spans="1:7" x14ac:dyDescent="0.2">
      <c r="A55" s="39">
        <v>54</v>
      </c>
      <c r="B55" s="47"/>
      <c r="C55" s="48"/>
      <c r="D55" s="47"/>
      <c r="E55" s="48"/>
      <c r="F55" s="48"/>
      <c r="G55" s="48"/>
    </row>
    <row r="56" spans="1:7" x14ac:dyDescent="0.2">
      <c r="A56" s="39">
        <v>55</v>
      </c>
      <c r="B56" s="47"/>
      <c r="C56" s="48"/>
      <c r="D56" s="47"/>
      <c r="E56" s="48"/>
      <c r="F56" s="48"/>
      <c r="G56" s="48"/>
    </row>
    <row r="57" spans="1:7" x14ac:dyDescent="0.2">
      <c r="A57" s="39">
        <v>56</v>
      </c>
      <c r="B57" s="47"/>
      <c r="C57" s="48"/>
      <c r="D57" s="47"/>
      <c r="E57" s="48"/>
      <c r="F57" s="48"/>
      <c r="G57" s="48"/>
    </row>
    <row r="58" spans="1:7" x14ac:dyDescent="0.2">
      <c r="A58" s="39">
        <v>57</v>
      </c>
      <c r="B58" s="47"/>
      <c r="C58" s="48"/>
      <c r="D58" s="47"/>
      <c r="E58" s="48"/>
      <c r="F58" s="48"/>
      <c r="G58" s="48"/>
    </row>
    <row r="59" spans="1:7" x14ac:dyDescent="0.2">
      <c r="A59" s="39">
        <v>58</v>
      </c>
      <c r="B59" s="47"/>
      <c r="C59" s="48"/>
      <c r="D59" s="47"/>
      <c r="E59" s="48"/>
      <c r="F59" s="48"/>
      <c r="G59" s="48"/>
    </row>
    <row r="60" spans="1:7" x14ac:dyDescent="0.2">
      <c r="A60" s="39">
        <v>59</v>
      </c>
      <c r="B60" s="47"/>
      <c r="C60" s="48"/>
      <c r="D60" s="47"/>
      <c r="E60" s="48"/>
      <c r="F60" s="48"/>
      <c r="G60" s="48"/>
    </row>
    <row r="61" spans="1:7" x14ac:dyDescent="0.2">
      <c r="A61" s="39">
        <v>60</v>
      </c>
      <c r="B61" s="47"/>
      <c r="C61" s="48"/>
      <c r="D61" s="47"/>
      <c r="E61" s="48"/>
      <c r="F61" s="48"/>
      <c r="G61" s="48"/>
    </row>
    <row r="62" spans="1:7" x14ac:dyDescent="0.2">
      <c r="A62" s="39">
        <v>61</v>
      </c>
      <c r="B62" s="47"/>
      <c r="C62" s="48"/>
      <c r="D62" s="47"/>
      <c r="E62" s="48"/>
      <c r="F62" s="48"/>
      <c r="G62" s="48"/>
    </row>
    <row r="63" spans="1:7" x14ac:dyDescent="0.2">
      <c r="A63" s="39">
        <v>62</v>
      </c>
      <c r="B63" s="47"/>
      <c r="C63" s="48"/>
      <c r="D63" s="47"/>
      <c r="E63" s="48"/>
      <c r="F63" s="48"/>
      <c r="G63" s="48"/>
    </row>
    <row r="64" spans="1:7" x14ac:dyDescent="0.2">
      <c r="A64" s="39">
        <v>63</v>
      </c>
      <c r="B64" s="47"/>
      <c r="C64" s="48"/>
      <c r="D64" s="47"/>
      <c r="E64" s="48"/>
      <c r="F64" s="48"/>
      <c r="G64" s="48"/>
    </row>
    <row r="65" spans="1:7" x14ac:dyDescent="0.2">
      <c r="A65" s="39">
        <v>64</v>
      </c>
      <c r="B65" s="47"/>
      <c r="C65" s="48"/>
      <c r="D65" s="47"/>
      <c r="E65" s="48"/>
      <c r="F65" s="48"/>
      <c r="G65" s="48"/>
    </row>
    <row r="66" spans="1:7" x14ac:dyDescent="0.2">
      <c r="A66" s="39">
        <v>65</v>
      </c>
      <c r="B66" s="47"/>
      <c r="C66" s="48"/>
      <c r="D66" s="47"/>
      <c r="E66" s="48"/>
      <c r="F66" s="48"/>
      <c r="G66" s="48"/>
    </row>
    <row r="67" spans="1:7" x14ac:dyDescent="0.2">
      <c r="A67" s="39">
        <v>66</v>
      </c>
      <c r="B67" s="47"/>
      <c r="C67" s="48"/>
      <c r="D67" s="47"/>
      <c r="E67" s="48"/>
      <c r="F67" s="48"/>
      <c r="G67" s="48"/>
    </row>
    <row r="68" spans="1:7" x14ac:dyDescent="0.2">
      <c r="A68" s="39">
        <v>67</v>
      </c>
      <c r="B68" s="47"/>
      <c r="C68" s="48"/>
      <c r="D68" s="47"/>
      <c r="E68" s="48"/>
      <c r="F68" s="48"/>
      <c r="G68" s="48"/>
    </row>
    <row r="69" spans="1:7" x14ac:dyDescent="0.2">
      <c r="A69" s="39">
        <v>68</v>
      </c>
      <c r="B69" s="47"/>
      <c r="C69" s="48"/>
      <c r="D69" s="47"/>
      <c r="E69" s="48"/>
      <c r="F69" s="48"/>
      <c r="G69" s="48"/>
    </row>
    <row r="70" spans="1:7" x14ac:dyDescent="0.2">
      <c r="A70" s="39">
        <v>69</v>
      </c>
      <c r="B70" s="47"/>
      <c r="C70" s="48"/>
      <c r="D70" s="47"/>
      <c r="E70" s="48"/>
      <c r="F70" s="48"/>
      <c r="G70" s="48"/>
    </row>
    <row r="71" spans="1:7" x14ac:dyDescent="0.2">
      <c r="A71" s="39">
        <v>70</v>
      </c>
      <c r="B71" s="47"/>
      <c r="C71" s="48"/>
      <c r="D71" s="47"/>
      <c r="E71" s="48"/>
      <c r="F71" s="48"/>
      <c r="G71" s="48"/>
    </row>
    <row r="72" spans="1:7" x14ac:dyDescent="0.2">
      <c r="A72" s="39">
        <v>71</v>
      </c>
      <c r="B72" s="47"/>
      <c r="C72" s="48"/>
      <c r="D72" s="47"/>
      <c r="E72" s="48"/>
      <c r="F72" s="48"/>
      <c r="G72" s="48"/>
    </row>
    <row r="73" spans="1:7" x14ac:dyDescent="0.2">
      <c r="A73" s="39">
        <v>72</v>
      </c>
      <c r="B73" s="47"/>
      <c r="C73" s="48"/>
      <c r="D73" s="47"/>
      <c r="E73" s="48"/>
      <c r="F73" s="48"/>
      <c r="G73" s="48"/>
    </row>
    <row r="74" spans="1:7" x14ac:dyDescent="0.2">
      <c r="A74" s="39">
        <v>73</v>
      </c>
      <c r="B74" s="47"/>
      <c r="C74" s="48"/>
      <c r="D74" s="47"/>
      <c r="E74" s="48"/>
      <c r="F74" s="48"/>
      <c r="G74" s="48"/>
    </row>
    <row r="75" spans="1:7" x14ac:dyDescent="0.2">
      <c r="A75" s="39">
        <v>74</v>
      </c>
      <c r="B75" s="47"/>
      <c r="C75" s="48"/>
      <c r="D75" s="47"/>
      <c r="E75" s="48"/>
      <c r="F75" s="48"/>
      <c r="G75" s="48"/>
    </row>
    <row r="76" spans="1:7" x14ac:dyDescent="0.2">
      <c r="A76" s="39">
        <v>75</v>
      </c>
      <c r="B76" s="47"/>
      <c r="C76" s="48"/>
      <c r="D76" s="47"/>
      <c r="E76" s="48"/>
      <c r="F76" s="48"/>
      <c r="G76" s="48"/>
    </row>
    <row r="77" spans="1:7" x14ac:dyDescent="0.2">
      <c r="A77" s="39">
        <v>76</v>
      </c>
      <c r="B77" s="47"/>
      <c r="C77" s="48"/>
      <c r="D77" s="47"/>
      <c r="E77" s="48"/>
      <c r="F77" s="48"/>
      <c r="G77" s="48"/>
    </row>
    <row r="78" spans="1:7" x14ac:dyDescent="0.2">
      <c r="A78" s="39">
        <v>77</v>
      </c>
      <c r="B78" s="47"/>
      <c r="C78" s="48"/>
      <c r="D78" s="47"/>
      <c r="E78" s="48"/>
      <c r="F78" s="48"/>
      <c r="G78" s="48"/>
    </row>
    <row r="79" spans="1:7" x14ac:dyDescent="0.2">
      <c r="A79" s="39">
        <v>78</v>
      </c>
      <c r="B79" s="47"/>
      <c r="C79" s="48"/>
      <c r="D79" s="47"/>
      <c r="E79" s="48"/>
      <c r="F79" s="48"/>
      <c r="G79" s="48"/>
    </row>
    <row r="80" spans="1:7" x14ac:dyDescent="0.2">
      <c r="A80" s="39">
        <v>79</v>
      </c>
      <c r="B80" s="47"/>
      <c r="C80" s="48"/>
      <c r="D80" s="47"/>
      <c r="E80" s="48"/>
      <c r="F80" s="48"/>
      <c r="G80" s="48"/>
    </row>
    <row r="81" spans="1:7" x14ac:dyDescent="0.2">
      <c r="A81" s="39">
        <v>80</v>
      </c>
      <c r="B81" s="47"/>
      <c r="C81" s="48"/>
      <c r="D81" s="47"/>
      <c r="E81" s="48"/>
      <c r="F81" s="48"/>
      <c r="G81" s="48"/>
    </row>
    <row r="82" spans="1:7" x14ac:dyDescent="0.2">
      <c r="A82" s="39">
        <v>81</v>
      </c>
      <c r="B82" s="47"/>
      <c r="C82" s="48"/>
      <c r="D82" s="47"/>
      <c r="E82" s="48"/>
      <c r="F82" s="48"/>
      <c r="G82" s="48"/>
    </row>
    <row r="83" spans="1:7" x14ac:dyDescent="0.2">
      <c r="A83" s="39">
        <v>82</v>
      </c>
      <c r="B83" s="47"/>
      <c r="C83" s="48"/>
      <c r="D83" s="47"/>
      <c r="E83" s="48"/>
      <c r="F83" s="48"/>
      <c r="G83" s="48"/>
    </row>
    <row r="84" spans="1:7" x14ac:dyDescent="0.2">
      <c r="A84" s="39">
        <v>83</v>
      </c>
      <c r="B84" s="47"/>
      <c r="C84" s="48"/>
      <c r="D84" s="47"/>
      <c r="E84" s="48"/>
      <c r="F84" s="48"/>
      <c r="G84" s="48"/>
    </row>
    <row r="85" spans="1:7" x14ac:dyDescent="0.2">
      <c r="A85" s="39">
        <v>84</v>
      </c>
      <c r="B85" s="47"/>
      <c r="C85" s="48"/>
      <c r="D85" s="47"/>
      <c r="E85" s="48"/>
      <c r="F85" s="48"/>
      <c r="G85" s="48"/>
    </row>
    <row r="86" spans="1:7" x14ac:dyDescent="0.2">
      <c r="A86" s="39">
        <v>85</v>
      </c>
      <c r="B86" s="47"/>
      <c r="C86" s="48"/>
      <c r="D86" s="47"/>
      <c r="E86" s="48"/>
      <c r="F86" s="48"/>
      <c r="G86" s="48"/>
    </row>
    <row r="87" spans="1:7" x14ac:dyDescent="0.2">
      <c r="A87" s="39">
        <v>86</v>
      </c>
      <c r="B87" s="47"/>
      <c r="C87" s="48"/>
      <c r="D87" s="47"/>
      <c r="E87" s="48"/>
      <c r="F87" s="48"/>
      <c r="G87" s="48"/>
    </row>
    <row r="88" spans="1:7" x14ac:dyDescent="0.2">
      <c r="A88" s="39">
        <v>87</v>
      </c>
      <c r="B88" s="47"/>
      <c r="C88" s="48"/>
      <c r="D88" s="47"/>
      <c r="E88" s="48"/>
      <c r="F88" s="48"/>
      <c r="G88" s="48"/>
    </row>
    <row r="89" spans="1:7" x14ac:dyDescent="0.2">
      <c r="A89" s="39">
        <v>88</v>
      </c>
      <c r="B89" s="47"/>
      <c r="C89" s="48"/>
      <c r="D89" s="47"/>
      <c r="E89" s="48"/>
      <c r="F89" s="48"/>
      <c r="G89" s="48"/>
    </row>
    <row r="90" spans="1:7" x14ac:dyDescent="0.2">
      <c r="A90" s="39">
        <v>89</v>
      </c>
      <c r="B90" s="47"/>
      <c r="C90" s="48"/>
      <c r="D90" s="47"/>
      <c r="E90" s="48"/>
      <c r="F90" s="48"/>
      <c r="G90" s="48"/>
    </row>
    <row r="91" spans="1:7" x14ac:dyDescent="0.2">
      <c r="A91" s="39">
        <v>90</v>
      </c>
      <c r="B91" s="47"/>
      <c r="C91" s="48"/>
      <c r="D91" s="47"/>
      <c r="E91" s="48"/>
      <c r="F91" s="48"/>
      <c r="G91" s="48"/>
    </row>
    <row r="92" spans="1:7" x14ac:dyDescent="0.2">
      <c r="A92" s="39">
        <v>91</v>
      </c>
      <c r="B92" s="47"/>
      <c r="C92" s="48"/>
      <c r="D92" s="47"/>
      <c r="E92" s="48"/>
      <c r="F92" s="48"/>
      <c r="G92" s="48"/>
    </row>
    <row r="93" spans="1:7" x14ac:dyDescent="0.2">
      <c r="A93" s="39">
        <v>92</v>
      </c>
      <c r="B93" s="47"/>
      <c r="C93" s="48"/>
      <c r="D93" s="47"/>
      <c r="E93" s="48"/>
      <c r="F93" s="48"/>
      <c r="G93" s="48"/>
    </row>
    <row r="94" spans="1:7" x14ac:dyDescent="0.2">
      <c r="A94" s="39">
        <v>93</v>
      </c>
      <c r="B94" s="47"/>
      <c r="C94" s="48"/>
      <c r="D94" s="47"/>
      <c r="E94" s="48"/>
      <c r="F94" s="48"/>
      <c r="G94" s="48"/>
    </row>
    <row r="95" spans="1:7" x14ac:dyDescent="0.2">
      <c r="A95" s="39">
        <v>94</v>
      </c>
      <c r="B95" s="47"/>
      <c r="C95" s="48"/>
      <c r="D95" s="47"/>
      <c r="E95" s="48"/>
      <c r="F95" s="48"/>
      <c r="G95" s="48"/>
    </row>
    <row r="96" spans="1:7" x14ac:dyDescent="0.2">
      <c r="A96" s="39">
        <v>95</v>
      </c>
      <c r="B96" s="47"/>
      <c r="C96" s="48"/>
      <c r="D96" s="47"/>
      <c r="E96" s="48"/>
      <c r="F96" s="48"/>
      <c r="G96" s="48"/>
    </row>
    <row r="97" spans="1:7" x14ac:dyDescent="0.2">
      <c r="A97" s="39">
        <v>96</v>
      </c>
      <c r="B97" s="47"/>
      <c r="C97" s="48"/>
      <c r="D97" s="47"/>
      <c r="E97" s="48"/>
      <c r="F97" s="48"/>
      <c r="G97" s="48"/>
    </row>
    <row r="98" spans="1:7" x14ac:dyDescent="0.2">
      <c r="A98" s="39">
        <v>97</v>
      </c>
      <c r="B98" s="47"/>
      <c r="C98" s="48"/>
      <c r="D98" s="47"/>
      <c r="E98" s="48"/>
      <c r="F98" s="48"/>
      <c r="G98" s="48"/>
    </row>
    <row r="99" spans="1:7" x14ac:dyDescent="0.2">
      <c r="A99" s="39">
        <v>98</v>
      </c>
      <c r="B99" s="47"/>
      <c r="C99" s="48"/>
      <c r="D99" s="47"/>
      <c r="E99" s="48"/>
      <c r="F99" s="48"/>
      <c r="G99" s="48"/>
    </row>
    <row r="100" spans="1:7" x14ac:dyDescent="0.2">
      <c r="A100" s="39">
        <v>99</v>
      </c>
      <c r="B100" s="47"/>
      <c r="C100" s="48"/>
      <c r="D100" s="47"/>
      <c r="E100" s="48"/>
      <c r="F100" s="48"/>
      <c r="G100" s="48"/>
    </row>
    <row r="101" spans="1:7" x14ac:dyDescent="0.2">
      <c r="A101" s="39">
        <v>100</v>
      </c>
      <c r="B101" s="47"/>
      <c r="C101" s="48"/>
      <c r="D101" s="47"/>
      <c r="E101" s="48"/>
      <c r="F101" s="48"/>
      <c r="G101" s="48"/>
    </row>
    <row r="102" spans="1:7" x14ac:dyDescent="0.2">
      <c r="A102" s="39">
        <v>101</v>
      </c>
      <c r="B102" s="47"/>
      <c r="C102" s="48"/>
      <c r="D102" s="47"/>
      <c r="E102" s="48"/>
      <c r="F102" s="48"/>
      <c r="G102" s="48"/>
    </row>
    <row r="103" spans="1:7" x14ac:dyDescent="0.2">
      <c r="A103" s="39">
        <v>102</v>
      </c>
      <c r="B103" s="47"/>
      <c r="C103" s="48"/>
      <c r="D103" s="47"/>
      <c r="E103" s="48"/>
      <c r="F103" s="48"/>
      <c r="G103" s="48"/>
    </row>
    <row r="104" spans="1:7" x14ac:dyDescent="0.2">
      <c r="A104" s="39">
        <v>103</v>
      </c>
      <c r="B104" s="47"/>
      <c r="C104" s="48"/>
      <c r="D104" s="47"/>
      <c r="E104" s="48"/>
      <c r="F104" s="48"/>
      <c r="G104" s="48"/>
    </row>
    <row r="105" spans="1:7" x14ac:dyDescent="0.2">
      <c r="A105" s="39">
        <v>104</v>
      </c>
      <c r="B105" s="47"/>
      <c r="C105" s="48"/>
      <c r="D105" s="47"/>
      <c r="E105" s="48"/>
      <c r="F105" s="48"/>
      <c r="G105" s="48"/>
    </row>
    <row r="106" spans="1:7" x14ac:dyDescent="0.2">
      <c r="A106" s="39">
        <v>105</v>
      </c>
      <c r="B106" s="47"/>
      <c r="C106" s="48"/>
      <c r="D106" s="47"/>
      <c r="E106" s="48"/>
      <c r="F106" s="48"/>
      <c r="G106" s="48"/>
    </row>
    <row r="107" spans="1:7" x14ac:dyDescent="0.2">
      <c r="A107" s="39">
        <v>106</v>
      </c>
      <c r="B107" s="47"/>
      <c r="C107" s="48"/>
      <c r="D107" s="47"/>
      <c r="E107" s="48"/>
      <c r="F107" s="48"/>
      <c r="G107" s="48"/>
    </row>
    <row r="108" spans="1:7" x14ac:dyDescent="0.2">
      <c r="A108" s="39">
        <v>107</v>
      </c>
      <c r="B108" s="47"/>
      <c r="C108" s="48"/>
      <c r="D108" s="47"/>
      <c r="E108" s="48"/>
      <c r="F108" s="48"/>
      <c r="G108" s="48"/>
    </row>
    <row r="109" spans="1:7" x14ac:dyDescent="0.2">
      <c r="A109" s="39">
        <v>108</v>
      </c>
      <c r="B109" s="47"/>
      <c r="C109" s="48"/>
      <c r="D109" s="47"/>
      <c r="E109" s="48"/>
      <c r="F109" s="48"/>
      <c r="G109" s="48"/>
    </row>
    <row r="110" spans="1:7" x14ac:dyDescent="0.2">
      <c r="A110" s="39">
        <v>109</v>
      </c>
      <c r="B110" s="47"/>
      <c r="C110" s="48"/>
      <c r="D110" s="47"/>
      <c r="E110" s="48"/>
      <c r="F110" s="48"/>
      <c r="G110" s="48"/>
    </row>
    <row r="111" spans="1:7" x14ac:dyDescent="0.2">
      <c r="A111" s="39">
        <v>110</v>
      </c>
      <c r="B111" s="47"/>
      <c r="C111" s="48"/>
      <c r="D111" s="47"/>
      <c r="E111" s="48"/>
      <c r="F111" s="48"/>
      <c r="G111" s="48"/>
    </row>
    <row r="112" spans="1:7" x14ac:dyDescent="0.2">
      <c r="A112" s="39">
        <v>111</v>
      </c>
      <c r="B112" s="47"/>
      <c r="C112" s="48"/>
      <c r="D112" s="47"/>
      <c r="E112" s="48"/>
      <c r="F112" s="48"/>
      <c r="G112" s="48"/>
    </row>
    <row r="113" spans="1:7" x14ac:dyDescent="0.2">
      <c r="A113" s="39">
        <v>112</v>
      </c>
      <c r="B113" s="47"/>
      <c r="C113" s="48"/>
      <c r="D113" s="47"/>
      <c r="E113" s="48"/>
      <c r="F113" s="48"/>
      <c r="G113" s="48"/>
    </row>
    <row r="114" spans="1:7" x14ac:dyDescent="0.2">
      <c r="A114" s="39">
        <v>113</v>
      </c>
      <c r="B114" s="47"/>
      <c r="C114" s="48"/>
      <c r="D114" s="47"/>
      <c r="E114" s="48"/>
      <c r="F114" s="48"/>
      <c r="G114" s="48"/>
    </row>
    <row r="115" spans="1:7" x14ac:dyDescent="0.2">
      <c r="A115" s="39">
        <v>114</v>
      </c>
      <c r="B115" s="47"/>
      <c r="C115" s="48"/>
      <c r="D115" s="47"/>
      <c r="E115" s="48"/>
      <c r="F115" s="48"/>
      <c r="G115" s="48"/>
    </row>
    <row r="116" spans="1:7" x14ac:dyDescent="0.2">
      <c r="A116" s="39">
        <v>115</v>
      </c>
      <c r="B116" s="47"/>
      <c r="C116" s="48"/>
      <c r="D116" s="47"/>
      <c r="E116" s="48"/>
      <c r="F116" s="48"/>
      <c r="G116" s="48"/>
    </row>
    <row r="117" spans="1:7" x14ac:dyDescent="0.2">
      <c r="A117" s="39">
        <v>116</v>
      </c>
      <c r="B117" s="47"/>
      <c r="C117" s="48"/>
      <c r="D117" s="47"/>
      <c r="E117" s="48"/>
      <c r="F117" s="48"/>
      <c r="G117" s="48"/>
    </row>
    <row r="118" spans="1:7" x14ac:dyDescent="0.2">
      <c r="A118" s="39">
        <v>117</v>
      </c>
      <c r="B118" s="47"/>
      <c r="C118" s="48"/>
      <c r="D118" s="47"/>
      <c r="E118" s="48"/>
      <c r="F118" s="48"/>
      <c r="G118" s="48"/>
    </row>
    <row r="119" spans="1:7" x14ac:dyDescent="0.2">
      <c r="A119" s="39">
        <v>118</v>
      </c>
      <c r="B119" s="47"/>
      <c r="C119" s="48"/>
      <c r="D119" s="47"/>
      <c r="E119" s="48"/>
      <c r="F119" s="48"/>
      <c r="G119" s="48"/>
    </row>
    <row r="120" spans="1:7" x14ac:dyDescent="0.2">
      <c r="A120" s="39">
        <v>119</v>
      </c>
      <c r="B120" s="47"/>
      <c r="C120" s="48"/>
      <c r="D120" s="47"/>
      <c r="E120" s="48"/>
      <c r="F120" s="48"/>
      <c r="G120" s="48"/>
    </row>
    <row r="121" spans="1:7" x14ac:dyDescent="0.2">
      <c r="A121" s="39">
        <v>120</v>
      </c>
      <c r="B121" s="47"/>
      <c r="C121" s="48"/>
      <c r="D121" s="47"/>
      <c r="E121" s="48"/>
      <c r="F121" s="48"/>
      <c r="G121" s="48"/>
    </row>
    <row r="122" spans="1:7" x14ac:dyDescent="0.2">
      <c r="A122" s="39">
        <v>121</v>
      </c>
      <c r="B122" s="47"/>
      <c r="C122" s="48"/>
      <c r="D122" s="47"/>
      <c r="E122" s="48"/>
      <c r="F122" s="48"/>
      <c r="G122" s="48"/>
    </row>
    <row r="123" spans="1:7" x14ac:dyDescent="0.2">
      <c r="A123" s="39">
        <v>122</v>
      </c>
      <c r="B123" s="47"/>
      <c r="C123" s="48"/>
      <c r="D123" s="47"/>
      <c r="E123" s="48"/>
      <c r="F123" s="48"/>
      <c r="G123" s="48"/>
    </row>
    <row r="124" spans="1:7" x14ac:dyDescent="0.2">
      <c r="A124" s="39">
        <v>123</v>
      </c>
      <c r="B124" s="47"/>
      <c r="C124" s="48"/>
      <c r="D124" s="47"/>
      <c r="E124" s="48"/>
      <c r="F124" s="48"/>
      <c r="G124" s="48"/>
    </row>
    <row r="125" spans="1:7" x14ac:dyDescent="0.2">
      <c r="A125" s="39">
        <v>124</v>
      </c>
      <c r="B125" s="47"/>
      <c r="C125" s="48"/>
      <c r="D125" s="47"/>
      <c r="E125" s="48"/>
      <c r="F125" s="48"/>
      <c r="G125" s="48"/>
    </row>
    <row r="126" spans="1:7" x14ac:dyDescent="0.2">
      <c r="A126" s="39">
        <v>125</v>
      </c>
      <c r="B126" s="47"/>
      <c r="C126" s="48"/>
      <c r="D126" s="47"/>
      <c r="E126" s="48"/>
      <c r="F126" s="48"/>
      <c r="G126" s="48"/>
    </row>
    <row r="127" spans="1:7" x14ac:dyDescent="0.2">
      <c r="A127" s="39">
        <v>126</v>
      </c>
      <c r="B127" s="47"/>
      <c r="C127" s="48"/>
      <c r="D127" s="47"/>
      <c r="E127" s="48"/>
      <c r="F127" s="48"/>
      <c r="G127" s="48"/>
    </row>
    <row r="128" spans="1:7" x14ac:dyDescent="0.2">
      <c r="A128" s="39">
        <v>127</v>
      </c>
      <c r="B128" s="47"/>
      <c r="C128" s="48"/>
      <c r="D128" s="47"/>
      <c r="E128" s="48"/>
      <c r="F128" s="48"/>
      <c r="G128" s="48"/>
    </row>
    <row r="129" spans="1:7" x14ac:dyDescent="0.2">
      <c r="A129" s="39">
        <v>128</v>
      </c>
      <c r="B129" s="47"/>
      <c r="C129" s="48"/>
      <c r="D129" s="47"/>
      <c r="E129" s="48"/>
      <c r="F129" s="48"/>
      <c r="G129" s="48"/>
    </row>
    <row r="130" spans="1:7" x14ac:dyDescent="0.2">
      <c r="A130" s="39">
        <v>129</v>
      </c>
      <c r="B130" s="47"/>
      <c r="C130" s="48"/>
      <c r="D130" s="47"/>
      <c r="E130" s="48"/>
      <c r="F130" s="48"/>
      <c r="G130" s="48"/>
    </row>
    <row r="131" spans="1:7" x14ac:dyDescent="0.2">
      <c r="A131" s="39">
        <v>130</v>
      </c>
      <c r="B131" s="47"/>
      <c r="C131" s="48"/>
      <c r="D131" s="47"/>
      <c r="E131" s="48"/>
      <c r="F131" s="48"/>
      <c r="G131" s="48"/>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Munkalapok</vt:lpstr>
      </vt:variant>
      <vt:variant>
        <vt:i4>6</vt:i4>
      </vt:variant>
      <vt:variant>
        <vt:lpstr>Névvel ellátott tartományok</vt:lpstr>
      </vt:variant>
      <vt:variant>
        <vt:i4>4</vt:i4>
      </vt:variant>
    </vt:vector>
  </HeadingPairs>
  <TitlesOfParts>
    <vt:vector size="10" baseType="lpstr">
      <vt:lpstr>Brainlist</vt:lpstr>
      <vt:lpstr>Bankroll NL2</vt:lpstr>
      <vt:lpstr>Goals</vt:lpstr>
      <vt:lpstr>Goal Chart</vt:lpstr>
      <vt:lpstr>Studysheet</vt:lpstr>
      <vt:lpstr>Tilt Notes</vt:lpstr>
      <vt:lpstr>Brainlist!Nyomtatási_cím</vt:lpstr>
      <vt:lpstr>Studysheet!Nyomtatási_cím</vt:lpstr>
      <vt:lpstr>Brainlist!Nyomtatási_terület</vt:lpstr>
      <vt:lpstr>Studysheet!Nyomtatási_terület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Molnár Ambrus</dc:creator>
  <cp:lastModifiedBy>Ambrus Molnár</cp:lastModifiedBy>
  <cp:lastPrinted>2022-11-22T06:29:55Z</cp:lastPrinted>
  <dcterms:created xsi:type="dcterms:W3CDTF">2020-10-25T17:08:00Z</dcterms:created>
  <dcterms:modified xsi:type="dcterms:W3CDTF">2022-11-22T19:27:23Z</dcterms:modified>
</cp:coreProperties>
</file>